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640" activeTab="0"/>
  </bookViews>
  <sheets>
    <sheet name="Farmalogist" sheetId="1" r:id="rId1"/>
  </sheets>
  <definedNames/>
  <calcPr fullCalcOnLoad="1"/>
</workbook>
</file>

<file path=xl/sharedStrings.xml><?xml version="1.0" encoding="utf-8"?>
<sst xmlns="http://schemas.openxmlformats.org/spreadsheetml/2006/main" count="229" uniqueCount="151">
  <si>
    <t>Партија</t>
  </si>
  <si>
    <t>Предмет набавке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</si>
  <si>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</si>
  <si>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</si>
  <si>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</si>
  <si>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</si>
  <si>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</si>
  <si>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</si>
  <si>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</si>
  <si>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</si>
  <si>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Јачина лека/ концентрација</t>
  </si>
  <si>
    <t>Јединица мере</t>
  </si>
  <si>
    <t>1000 mg</t>
  </si>
  <si>
    <t>bočica</t>
  </si>
  <si>
    <t>50 mg</t>
  </si>
  <si>
    <t>ПРИЛОГ УГОВОРА - КОЛИЧИНЕ ЗА ДОДАТНИ УГОВОР</t>
  </si>
  <si>
    <t>boca</t>
  </si>
  <si>
    <t>ampula</t>
  </si>
  <si>
    <t>ml</t>
  </si>
  <si>
    <t>metoklopramid</t>
  </si>
  <si>
    <t>KLOMETOL</t>
  </si>
  <si>
    <t>Galenika a.d.</t>
  </si>
  <si>
    <t>10 mg</t>
  </si>
  <si>
    <t>dalteparin- natrijum, 
10000 i.j./1 ml</t>
  </si>
  <si>
    <t>FRAGMIN</t>
  </si>
  <si>
    <t>Pfizer Manufacturing Belgium NV</t>
  </si>
  <si>
    <t>10000 i.j./1 ml</t>
  </si>
  <si>
    <t>injekcioni špric</t>
  </si>
  <si>
    <t>enoksaparin, 2000 i.j./0,2 ml</t>
  </si>
  <si>
    <t>CLEXANE</t>
  </si>
  <si>
    <t>Sanofi Winthrop Industrie; Chinoin Pharmaceutical Chemical Works Co.Ltd.</t>
  </si>
  <si>
    <t>2000 i.j./0,2 ml</t>
  </si>
  <si>
    <t>enoksaparin, 4000 i.j./0,4 ml</t>
  </si>
  <si>
    <t>4000 i.j./0,4 ml</t>
  </si>
  <si>
    <t>enoksaparin, 6000 i.j./0,6 ml</t>
  </si>
  <si>
    <t>6000 i.j./0,6 ml</t>
  </si>
  <si>
    <t>enoksaparin, 8000 i.j./0,8 ml</t>
  </si>
  <si>
    <t>8000 i.j./0,8 ml</t>
  </si>
  <si>
    <t>nadroparin kalcijum, 
2850 i.j./0,3 ml</t>
  </si>
  <si>
    <t>FRAXIPARINE</t>
  </si>
  <si>
    <t>Glaxo Wellcome Production</t>
  </si>
  <si>
    <t>2850 i.j./0,3 ml</t>
  </si>
  <si>
    <t>nadroparin kalcijum, 
3800 i.j./0,4 ml</t>
  </si>
  <si>
    <t>3800 i.j./0,4 ml</t>
  </si>
  <si>
    <t>nadroparin kalcijum, 
5700 i.j./0,6 ml</t>
  </si>
  <si>
    <t>5700 i.j./0,6 ml</t>
  </si>
  <si>
    <t>fondaparinuks-natrijum</t>
  </si>
  <si>
    <t>ARIXTRA</t>
  </si>
  <si>
    <t>2,5 mg/0,5 ml</t>
  </si>
  <si>
    <t xml:space="preserve">aminokiseline, 10% </t>
  </si>
  <si>
    <t>AMINOVEN 10%-AMINOSOL 10%</t>
  </si>
  <si>
    <t>Fresenius Kabi Austria GmbH-Hemomont d.o.o.  d.o.o.</t>
  </si>
  <si>
    <t>500 ml</t>
  </si>
  <si>
    <t>aminokiseline, 15%</t>
  </si>
  <si>
    <t>AMINOVEN 15%-AMINOSOL 15%</t>
  </si>
  <si>
    <t>glukoza 5%, 100 ml</t>
  </si>
  <si>
    <t>GLUCOSE 5% FRESENIUS</t>
  </si>
  <si>
    <t>Fresenius Kabi Italia S.R.L.</t>
  </si>
  <si>
    <t>100 ml</t>
  </si>
  <si>
    <t>natrijum-hlorid, 0,9%, boca staklena a 500ml</t>
  </si>
  <si>
    <t>SODIUM CHLORIDE</t>
  </si>
  <si>
    <t>oktreotid, 30mg</t>
  </si>
  <si>
    <t>SANDOSTATIN LAR</t>
  </si>
  <si>
    <t>Novartis Pharma Stein AG Stein AG</t>
  </si>
  <si>
    <t>30 mg</t>
  </si>
  <si>
    <t>lanreotid</t>
  </si>
  <si>
    <t>LANREOTID</t>
  </si>
  <si>
    <t>Ipsen Pharma Biotech</t>
  </si>
  <si>
    <t>120 mg</t>
  </si>
  <si>
    <t>cefazolin</t>
  </si>
  <si>
    <t>PRIMACEPH</t>
  </si>
  <si>
    <t>PharmaSwiss d.o.o.</t>
  </si>
  <si>
    <t>cefuroksim, 750 mg</t>
  </si>
  <si>
    <t>CEFUROXIM MEDOCHEMIE-CEFUROXIM-MIP</t>
  </si>
  <si>
    <t>Medochemie Ltd.-Chephasaar Chem. Pharm</t>
  </si>
  <si>
    <t>750 mg</t>
  </si>
  <si>
    <t>ceftazidim, 1000 mg</t>
  </si>
  <si>
    <t>CEFTAZIDIM SANDOZ-TIZACEF</t>
  </si>
  <si>
    <t>Sandoz GmbH-PharmaSwiss d.o.o.</t>
  </si>
  <si>
    <t>gentamicin, 80 mg</t>
  </si>
  <si>
    <t>GENTAMICIN-GENTAMICIN-GENTAMICIN</t>
  </si>
  <si>
    <t>Galenika a.d.-Hemofarm a.d.-Zdravlje a.d.</t>
  </si>
  <si>
    <t>80 mg</t>
  </si>
  <si>
    <t>gentamicin, 120 mg</t>
  </si>
  <si>
    <t>amikacin, 500 mg</t>
  </si>
  <si>
    <t>AMINOCIN-AMIKACIN</t>
  </si>
  <si>
    <t>PharmaSwiss d.o.o.-Galenika a.d.</t>
  </si>
  <si>
    <t>500 mg</t>
  </si>
  <si>
    <t>ciprofloksacin</t>
  </si>
  <si>
    <t>CITERAL-MAROCEN</t>
  </si>
  <si>
    <t>Alkaloid d.o.o.-Hemofarm a.d.</t>
  </si>
  <si>
    <t>100 mg</t>
  </si>
  <si>
    <t>bočica i/ili ampula</t>
  </si>
  <si>
    <t>teikoplanin, 200 mg</t>
  </si>
  <si>
    <t>TARGOCID</t>
  </si>
  <si>
    <t>Gruppo Lepetit SPA</t>
  </si>
  <si>
    <t>200 mg</t>
  </si>
  <si>
    <t>teikoplanin, 400 mg</t>
  </si>
  <si>
    <t>400 mg</t>
  </si>
  <si>
    <t>flukonazol</t>
  </si>
  <si>
    <t>DIFLUCAN</t>
  </si>
  <si>
    <t>Pfizer PGM</t>
  </si>
  <si>
    <t>2 mg/1 ml</t>
  </si>
  <si>
    <t>bočica i/ili kesa</t>
  </si>
  <si>
    <t>vorikonazol, 50 mg</t>
  </si>
  <si>
    <t>VFEND</t>
  </si>
  <si>
    <t>Pfizer Manufacturing Deutschland GmbH</t>
  </si>
  <si>
    <t>tableta</t>
  </si>
  <si>
    <t>aciklovir</t>
  </si>
  <si>
    <t>MEDOVIR-ZOVIRAX</t>
  </si>
  <si>
    <t>Medochemie Ltd.; Lisapharma S.P.A.-GlaxoSmithKline Manufacturing S.P.A.</t>
  </si>
  <si>
    <t>250 mg</t>
  </si>
  <si>
    <t>metotreksat 50 mg</t>
  </si>
  <si>
    <t>METHOTREXATE</t>
  </si>
  <si>
    <t>Pfizer PTY. Limited</t>
  </si>
  <si>
    <t>citarabin</t>
  </si>
  <si>
    <t>ALEXAN Ebewe</t>
  </si>
  <si>
    <t xml:space="preserve">Ebewe Pharma Ges. M.B.H NFG. KG  </t>
  </si>
  <si>
    <t>gemcitabin</t>
  </si>
  <si>
    <t>GEMZAR ◊-GEMCITABIN Ebewe ◊</t>
  </si>
  <si>
    <t xml:space="preserve">Lilly France S.A.S.-Ebewe Pharma Ges. M.B.H NFG. KG  </t>
  </si>
  <si>
    <t>vinblastin</t>
  </si>
  <si>
    <t>VINBLASTIN</t>
  </si>
  <si>
    <t>Gedeon Richter Ltd.</t>
  </si>
  <si>
    <t>vinkristin</t>
  </si>
  <si>
    <t>VINCRISTIN</t>
  </si>
  <si>
    <t>1 mg</t>
  </si>
  <si>
    <t>paklitaksel</t>
  </si>
  <si>
    <t>PACLITAXEL Ebewe ◊-SINDAXEL ◊</t>
  </si>
  <si>
    <t>Ebewe Pharma Ges. M.B.H NFG. KG  -S.C. Sindan-Pharma S.R.L.; Actavis Italy S.P.A</t>
  </si>
  <si>
    <t>Ebewe Pharma Ges. M.B.H NFG. KG -S.C. Sindan-Pharma S.R.L.; Actavis Italy S.P.A</t>
  </si>
  <si>
    <t>daunorubicin</t>
  </si>
  <si>
    <t>DAUNOBLASTINA</t>
  </si>
  <si>
    <t>Actavis Italy S.P.A.</t>
  </si>
  <si>
    <t>20 mg</t>
  </si>
  <si>
    <t>ciklosporin</t>
  </si>
  <si>
    <t>diazepam</t>
  </si>
  <si>
    <t>BENSEDIN</t>
  </si>
  <si>
    <t>metadon</t>
  </si>
  <si>
    <t>METADON ALKALOID</t>
  </si>
  <si>
    <t>Alkaloid a.d.</t>
  </si>
  <si>
    <t>100 ml i/ili 1000 ml</t>
  </si>
  <si>
    <t>jopromid</t>
  </si>
  <si>
    <t>ULTRAVIST 370</t>
  </si>
  <si>
    <t>Bayer Schering Pharma AG</t>
  </si>
  <si>
    <t>370 mg/ml</t>
  </si>
  <si>
    <t>gadobutrol</t>
  </si>
  <si>
    <t>GADOVIST</t>
  </si>
  <si>
    <t>1 mmol/ml</t>
  </si>
  <si>
    <t>SANDIMMUN</t>
  </si>
  <si>
    <t>Novartis Pharma Stein AG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</si>
</sst>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" fontId="38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3" fontId="2" fillId="0" borderId="12" xfId="55" applyNumberFormat="1" applyFont="1" applyFill="1" applyBorder="1" applyAlignment="1">
      <alignment horizontal="center" vertical="center" wrapText="1"/>
      <protection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2" fillId="33" borderId="15" xfId="56" applyNumberFormat="1" applyFont="1" applyFill="1" applyBorder="1" applyAlignment="1">
      <alignment horizontal="center" vertical="center" wrapText="1"/>
      <protection/>
    </xf>
    <xf numFmtId="4" fontId="38" fillId="33" borderId="17" xfId="0" applyNumberFormat="1" applyFont="1" applyFill="1" applyBorder="1" applyAlignment="1">
      <alignment horizontal="center" vertical="center"/>
    </xf>
    <xf numFmtId="4" fontId="38" fillId="33" borderId="10" xfId="0" applyNumberFormat="1" applyFont="1" applyFill="1" applyBorder="1" applyAlignment="1">
      <alignment horizontal="center" vertical="center"/>
    </xf>
    <xf numFmtId="4" fontId="38" fillId="33" borderId="18" xfId="0" applyNumberFormat="1" applyFont="1" applyFill="1" applyBorder="1" applyAlignment="1">
      <alignment horizontal="center" vertical="center"/>
    </xf>
    <xf numFmtId="3" fontId="2" fillId="0" borderId="19" xfId="55" applyNumberFormat="1" applyFont="1" applyFill="1" applyBorder="1" applyAlignment="1">
      <alignment horizontal="center" vertical="center" wrapText="1"/>
      <protection/>
    </xf>
    <xf numFmtId="4" fontId="2" fillId="0" borderId="11" xfId="55" applyNumberFormat="1" applyFont="1" applyFill="1" applyBorder="1" applyAlignment="1">
      <alignment horizontal="center" vertical="center" wrapText="1"/>
      <protection/>
    </xf>
    <xf numFmtId="3" fontId="0" fillId="0" borderId="11" xfId="0" applyNumberFormat="1" applyFont="1" applyBorder="1" applyAlignment="1">
      <alignment horizontal="center" vertical="center" wrapText="1"/>
    </xf>
    <xf numFmtId="4" fontId="2" fillId="0" borderId="20" xfId="55" applyNumberFormat="1" applyFont="1" applyFill="1" applyBorder="1" applyAlignment="1">
      <alignment horizontal="center" vertical="center" wrapText="1"/>
      <protection/>
    </xf>
    <xf numFmtId="3" fontId="2" fillId="0" borderId="21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right" vertical="center" wrapText="1"/>
    </xf>
    <xf numFmtId="0" fontId="38" fillId="33" borderId="11" xfId="0" applyFont="1" applyFill="1" applyBorder="1" applyAlignment="1">
      <alignment horizontal="right" vertical="center" wrapText="1"/>
    </xf>
    <xf numFmtId="0" fontId="38" fillId="33" borderId="24" xfId="0" applyFont="1" applyFill="1" applyBorder="1" applyAlignment="1">
      <alignment horizontal="right" vertical="center" wrapText="1"/>
    </xf>
    <xf numFmtId="0" fontId="38" fillId="33" borderId="25" xfId="0" applyFont="1" applyFill="1" applyBorder="1" applyAlignment="1">
      <alignment horizontal="right" vertical="center" wrapText="1"/>
    </xf>
    <xf numFmtId="0" fontId="0" fillId="33" borderId="26" xfId="0" applyFill="1" applyBorder="1" applyAlignment="1">
      <alignment horizontal="right" vertical="center" wrapText="1"/>
    </xf>
    <xf numFmtId="0" fontId="0" fillId="33" borderId="27" xfId="0" applyFont="1" applyFill="1" applyBorder="1" applyAlignment="1">
      <alignment horizontal="right" vertical="center" wrapText="1"/>
    </xf>
    <xf numFmtId="0" fontId="0" fillId="33" borderId="28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3" fontId="2" fillId="0" borderId="29" xfId="55" applyNumberFormat="1" applyFont="1" applyFill="1" applyBorder="1" applyAlignment="1">
      <alignment horizontal="center" vertical="center" wrapText="1"/>
      <protection/>
    </xf>
    <xf numFmtId="3" fontId="2" fillId="0" borderId="30" xfId="55" applyNumberFormat="1" applyFont="1" applyFill="1" applyBorder="1" applyAlignment="1">
      <alignment horizontal="center" vertical="center" wrapText="1"/>
      <protection/>
    </xf>
    <xf numFmtId="3" fontId="2" fillId="0" borderId="19" xfId="55" applyNumberFormat="1" applyFont="1" applyFill="1" applyBorder="1" applyAlignment="1">
      <alignment horizontal="center" vertical="center" wrapText="1"/>
      <protection/>
    </xf>
    <xf numFmtId="4" fontId="2" fillId="0" borderId="20" xfId="55" applyNumberFormat="1" applyFont="1" applyFill="1" applyBorder="1" applyAlignment="1">
      <alignment horizontal="center" vertical="center" wrapText="1"/>
      <protection/>
    </xf>
    <xf numFmtId="4" fontId="2" fillId="0" borderId="31" xfId="55" applyNumberFormat="1" applyFont="1" applyFill="1" applyBorder="1" applyAlignment="1">
      <alignment horizontal="center" vertical="center" wrapText="1"/>
      <protection/>
    </xf>
    <xf numFmtId="4" fontId="2" fillId="0" borderId="21" xfId="5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zoomScalePageLayoutView="0" workbookViewId="0" topLeftCell="A40">
      <selection activeCell="I51" sqref="I51"/>
    </sheetView>
  </sheetViews>
  <sheetFormatPr defaultColWidth="9.140625" defaultRowHeight="12.75"/>
  <cols>
    <col min="1" max="1" width="8.140625" style="0" customWidth="1"/>
    <col min="2" max="2" width="18.7109375" style="0" customWidth="1"/>
    <col min="3" max="3" width="16.7109375" style="0" customWidth="1"/>
    <col min="4" max="4" width="25.140625" style="0" customWidth="1"/>
    <col min="5" max="5" width="14.00390625" style="0" customWidth="1"/>
    <col min="6" max="6" width="14.140625" style="0" customWidth="1"/>
    <col min="7" max="7" width="11.57421875" style="0" customWidth="1"/>
    <col min="8" max="8" width="15.140625" style="0" customWidth="1"/>
    <col min="9" max="9" width="16.00390625" style="0" customWidth="1"/>
  </cols>
  <sheetData>
    <row r="2" spans="1:9" ht="12.75">
      <c r="A2" s="30" t="s">
        <v>15</v>
      </c>
      <c r="B2" s="30"/>
      <c r="C2" s="30"/>
      <c r="D2" s="30"/>
      <c r="E2" s="30"/>
      <c r="F2" s="30"/>
      <c r="G2" s="30"/>
      <c r="H2" s="30"/>
      <c r="I2" s="30"/>
    </row>
    <row r="3" ht="13.5" thickBot="1"/>
    <row r="4" spans="1:9" ht="36.75" customHeight="1" thickTop="1">
      <c r="A4" s="6" t="s">
        <v>0</v>
      </c>
      <c r="B4" s="7" t="s">
        <v>1</v>
      </c>
      <c r="C4" s="7" t="s">
        <v>7</v>
      </c>
      <c r="D4" s="8" t="s">
        <v>9</v>
      </c>
      <c r="E4" s="10" t="s">
        <v>10</v>
      </c>
      <c r="F4" s="10" t="s">
        <v>11</v>
      </c>
      <c r="G4" s="7" t="s">
        <v>2</v>
      </c>
      <c r="H4" s="7" t="s">
        <v>3</v>
      </c>
      <c r="I4" s="9" t="s">
        <v>4</v>
      </c>
    </row>
    <row r="5" spans="1:9" ht="22.5" customHeight="1">
      <c r="A5" s="5">
        <v>5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17</v>
      </c>
      <c r="G5" s="16"/>
      <c r="H5" s="4">
        <v>15.36</v>
      </c>
      <c r="I5" s="1">
        <f>G5*H5</f>
        <v>0</v>
      </c>
    </row>
    <row r="6" spans="1:9" ht="24">
      <c r="A6" s="5">
        <v>16</v>
      </c>
      <c r="B6" s="2" t="s">
        <v>23</v>
      </c>
      <c r="C6" s="2" t="s">
        <v>24</v>
      </c>
      <c r="D6" s="2" t="s">
        <v>25</v>
      </c>
      <c r="E6" s="2" t="s">
        <v>26</v>
      </c>
      <c r="F6" s="2" t="s">
        <v>27</v>
      </c>
      <c r="G6" s="16"/>
      <c r="H6" s="4">
        <v>435.88</v>
      </c>
      <c r="I6" s="1">
        <f aca="true" t="shared" si="0" ref="I6:I47">G6*H6</f>
        <v>0</v>
      </c>
    </row>
    <row r="7" spans="1:9" ht="36">
      <c r="A7" s="5">
        <v>17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27</v>
      </c>
      <c r="G7" s="16"/>
      <c r="H7" s="4">
        <v>177.94</v>
      </c>
      <c r="I7" s="1">
        <f t="shared" si="0"/>
        <v>0</v>
      </c>
    </row>
    <row r="8" spans="1:9" ht="36">
      <c r="A8" s="5">
        <v>18</v>
      </c>
      <c r="B8" s="2" t="s">
        <v>32</v>
      </c>
      <c r="C8" s="2" t="s">
        <v>29</v>
      </c>
      <c r="D8" s="2" t="s">
        <v>30</v>
      </c>
      <c r="E8" s="2" t="s">
        <v>33</v>
      </c>
      <c r="F8" s="2" t="s">
        <v>27</v>
      </c>
      <c r="G8" s="16"/>
      <c r="H8" s="4">
        <v>308.78</v>
      </c>
      <c r="I8" s="1">
        <f t="shared" si="0"/>
        <v>0</v>
      </c>
    </row>
    <row r="9" spans="1:9" ht="36">
      <c r="A9" s="5">
        <v>19</v>
      </c>
      <c r="B9" s="2" t="s">
        <v>34</v>
      </c>
      <c r="C9" s="2" t="s">
        <v>29</v>
      </c>
      <c r="D9" s="2" t="s">
        <v>30</v>
      </c>
      <c r="E9" s="2" t="s">
        <v>35</v>
      </c>
      <c r="F9" s="2" t="s">
        <v>27</v>
      </c>
      <c r="G9" s="16"/>
      <c r="H9" s="4">
        <v>404.91</v>
      </c>
      <c r="I9" s="1">
        <f t="shared" si="0"/>
        <v>0</v>
      </c>
    </row>
    <row r="10" spans="1:9" ht="36">
      <c r="A10" s="5">
        <v>20</v>
      </c>
      <c r="B10" s="2" t="s">
        <v>36</v>
      </c>
      <c r="C10" s="2" t="s">
        <v>29</v>
      </c>
      <c r="D10" s="2" t="s">
        <v>30</v>
      </c>
      <c r="E10" s="2" t="s">
        <v>37</v>
      </c>
      <c r="F10" s="2" t="s">
        <v>27</v>
      </c>
      <c r="G10" s="16"/>
      <c r="H10" s="4">
        <v>471.06</v>
      </c>
      <c r="I10" s="1">
        <f t="shared" si="0"/>
        <v>0</v>
      </c>
    </row>
    <row r="11" spans="1:9" ht="24">
      <c r="A11" s="5">
        <v>21</v>
      </c>
      <c r="B11" s="2" t="s">
        <v>38</v>
      </c>
      <c r="C11" s="2" t="s">
        <v>39</v>
      </c>
      <c r="D11" s="2" t="s">
        <v>40</v>
      </c>
      <c r="E11" s="2" t="s">
        <v>41</v>
      </c>
      <c r="F11" s="2" t="s">
        <v>27</v>
      </c>
      <c r="G11" s="16"/>
      <c r="H11" s="4">
        <v>156.74</v>
      </c>
      <c r="I11" s="1">
        <f t="shared" si="0"/>
        <v>0</v>
      </c>
    </row>
    <row r="12" spans="1:9" ht="24">
      <c r="A12" s="5">
        <v>22</v>
      </c>
      <c r="B12" s="2" t="s">
        <v>42</v>
      </c>
      <c r="C12" s="2" t="s">
        <v>39</v>
      </c>
      <c r="D12" s="2" t="s">
        <v>40</v>
      </c>
      <c r="E12" s="2" t="s">
        <v>43</v>
      </c>
      <c r="F12" s="2" t="s">
        <v>27</v>
      </c>
      <c r="G12" s="16"/>
      <c r="H12" s="4">
        <v>168.27</v>
      </c>
      <c r="I12" s="1">
        <f t="shared" si="0"/>
        <v>0</v>
      </c>
    </row>
    <row r="13" spans="1:9" ht="24">
      <c r="A13" s="5">
        <v>23</v>
      </c>
      <c r="B13" s="2" t="s">
        <v>44</v>
      </c>
      <c r="C13" s="2" t="s">
        <v>39</v>
      </c>
      <c r="D13" s="2" t="s">
        <v>40</v>
      </c>
      <c r="E13" s="2" t="s">
        <v>45</v>
      </c>
      <c r="F13" s="2" t="s">
        <v>27</v>
      </c>
      <c r="G13" s="16"/>
      <c r="H13" s="4">
        <v>235.43</v>
      </c>
      <c r="I13" s="1">
        <f t="shared" si="0"/>
        <v>0</v>
      </c>
    </row>
    <row r="14" spans="1:9" ht="24">
      <c r="A14" s="5">
        <v>27</v>
      </c>
      <c r="B14" s="2" t="s">
        <v>46</v>
      </c>
      <c r="C14" s="2" t="s">
        <v>47</v>
      </c>
      <c r="D14" s="2" t="s">
        <v>40</v>
      </c>
      <c r="E14" s="2" t="s">
        <v>48</v>
      </c>
      <c r="F14" s="2" t="s">
        <v>27</v>
      </c>
      <c r="G14" s="16"/>
      <c r="H14" s="4">
        <v>429.38</v>
      </c>
      <c r="I14" s="1">
        <f t="shared" si="0"/>
        <v>0</v>
      </c>
    </row>
    <row r="15" spans="1:9" ht="24">
      <c r="A15" s="5">
        <v>38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16</v>
      </c>
      <c r="G15" s="16"/>
      <c r="H15" s="4">
        <v>573.13</v>
      </c>
      <c r="I15" s="1">
        <f t="shared" si="0"/>
        <v>0</v>
      </c>
    </row>
    <row r="16" spans="1:9" ht="24">
      <c r="A16" s="5">
        <v>40</v>
      </c>
      <c r="B16" s="2" t="s">
        <v>53</v>
      </c>
      <c r="C16" s="2" t="s">
        <v>54</v>
      </c>
      <c r="D16" s="2" t="s">
        <v>51</v>
      </c>
      <c r="E16" s="2" t="s">
        <v>52</v>
      </c>
      <c r="F16" s="2" t="s">
        <v>16</v>
      </c>
      <c r="G16" s="16"/>
      <c r="H16" s="4">
        <v>868.82</v>
      </c>
      <c r="I16" s="1">
        <f t="shared" si="0"/>
        <v>0</v>
      </c>
    </row>
    <row r="17" spans="1:9" ht="24">
      <c r="A17" s="5">
        <v>45</v>
      </c>
      <c r="B17" s="2" t="s">
        <v>55</v>
      </c>
      <c r="C17" s="2" t="s">
        <v>56</v>
      </c>
      <c r="D17" s="2" t="s">
        <v>57</v>
      </c>
      <c r="E17" s="2" t="s">
        <v>58</v>
      </c>
      <c r="F17" s="2" t="s">
        <v>16</v>
      </c>
      <c r="G17" s="16"/>
      <c r="H17" s="4">
        <v>58.44</v>
      </c>
      <c r="I17" s="1">
        <f t="shared" si="0"/>
        <v>0</v>
      </c>
    </row>
    <row r="18" spans="1:9" ht="36">
      <c r="A18" s="5">
        <v>57</v>
      </c>
      <c r="B18" s="2" t="s">
        <v>59</v>
      </c>
      <c r="C18" s="2" t="s">
        <v>60</v>
      </c>
      <c r="D18" s="2" t="s">
        <v>57</v>
      </c>
      <c r="E18" s="2" t="s">
        <v>52</v>
      </c>
      <c r="F18" s="2" t="s">
        <v>16</v>
      </c>
      <c r="G18" s="16"/>
      <c r="H18" s="4">
        <v>74.3</v>
      </c>
      <c r="I18" s="1">
        <f t="shared" si="0"/>
        <v>0</v>
      </c>
    </row>
    <row r="19" spans="1:9" ht="24">
      <c r="A19" s="5">
        <v>64</v>
      </c>
      <c r="B19" s="2" t="s">
        <v>61</v>
      </c>
      <c r="C19" s="2" t="s">
        <v>62</v>
      </c>
      <c r="D19" s="2" t="s">
        <v>63</v>
      </c>
      <c r="E19" s="2" t="s">
        <v>64</v>
      </c>
      <c r="F19" s="2" t="s">
        <v>13</v>
      </c>
      <c r="G19" s="16"/>
      <c r="H19" s="4">
        <v>110585.25</v>
      </c>
      <c r="I19" s="1">
        <f t="shared" si="0"/>
        <v>0</v>
      </c>
    </row>
    <row r="20" spans="1:9" ht="18.75" customHeight="1">
      <c r="A20" s="5">
        <v>66</v>
      </c>
      <c r="B20" s="2" t="s">
        <v>65</v>
      </c>
      <c r="C20" s="2" t="s">
        <v>66</v>
      </c>
      <c r="D20" s="2" t="s">
        <v>67</v>
      </c>
      <c r="E20" s="2" t="s">
        <v>68</v>
      </c>
      <c r="F20" s="2" t="s">
        <v>27</v>
      </c>
      <c r="G20" s="16"/>
      <c r="H20" s="4">
        <v>106882.33</v>
      </c>
      <c r="I20" s="1">
        <f t="shared" si="0"/>
        <v>0</v>
      </c>
    </row>
    <row r="21" spans="1:9" ht="21.75" customHeight="1">
      <c r="A21" s="5">
        <v>74</v>
      </c>
      <c r="B21" s="2" t="s">
        <v>69</v>
      </c>
      <c r="C21" s="2" t="s">
        <v>70</v>
      </c>
      <c r="D21" s="2" t="s">
        <v>71</v>
      </c>
      <c r="E21" s="2" t="s">
        <v>12</v>
      </c>
      <c r="F21" s="2" t="s">
        <v>13</v>
      </c>
      <c r="G21" s="16"/>
      <c r="H21" s="4">
        <v>83.3</v>
      </c>
      <c r="I21" s="1">
        <f t="shared" si="0"/>
        <v>0</v>
      </c>
    </row>
    <row r="22" spans="1:9" ht="36">
      <c r="A22" s="5">
        <v>76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13</v>
      </c>
      <c r="G22" s="16"/>
      <c r="H22" s="4">
        <v>76.3</v>
      </c>
      <c r="I22" s="1">
        <f t="shared" si="0"/>
        <v>0</v>
      </c>
    </row>
    <row r="23" spans="1:9" ht="29.25" customHeight="1">
      <c r="A23" s="5">
        <v>79</v>
      </c>
      <c r="B23" s="2" t="s">
        <v>76</v>
      </c>
      <c r="C23" s="2" t="s">
        <v>77</v>
      </c>
      <c r="D23" s="2" t="s">
        <v>78</v>
      </c>
      <c r="E23" s="2" t="s">
        <v>12</v>
      </c>
      <c r="F23" s="2" t="s">
        <v>13</v>
      </c>
      <c r="G23" s="16"/>
      <c r="H23" s="4">
        <v>182.54</v>
      </c>
      <c r="I23" s="1">
        <f t="shared" si="0"/>
        <v>0</v>
      </c>
    </row>
    <row r="24" spans="1:9" ht="40.5" customHeight="1">
      <c r="A24" s="5">
        <v>91</v>
      </c>
      <c r="B24" s="2" t="s">
        <v>79</v>
      </c>
      <c r="C24" s="2" t="s">
        <v>80</v>
      </c>
      <c r="D24" s="2" t="s">
        <v>81</v>
      </c>
      <c r="E24" s="2" t="s">
        <v>82</v>
      </c>
      <c r="F24" s="2" t="s">
        <v>17</v>
      </c>
      <c r="G24" s="16"/>
      <c r="H24" s="4">
        <v>16.52</v>
      </c>
      <c r="I24" s="1">
        <f t="shared" si="0"/>
        <v>0</v>
      </c>
    </row>
    <row r="25" spans="1:9" ht="36">
      <c r="A25" s="5">
        <v>92</v>
      </c>
      <c r="B25" s="2" t="s">
        <v>83</v>
      </c>
      <c r="C25" s="2" t="s">
        <v>80</v>
      </c>
      <c r="D25" s="2" t="s">
        <v>81</v>
      </c>
      <c r="E25" s="2" t="s">
        <v>68</v>
      </c>
      <c r="F25" s="2" t="s">
        <v>17</v>
      </c>
      <c r="G25" s="16"/>
      <c r="H25" s="4">
        <v>21.98</v>
      </c>
      <c r="I25" s="1">
        <f t="shared" si="0"/>
        <v>0</v>
      </c>
    </row>
    <row r="26" spans="1:9" ht="27.75" customHeight="1">
      <c r="A26" s="5">
        <v>94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17</v>
      </c>
      <c r="G26" s="16"/>
      <c r="H26" s="4">
        <v>84.25</v>
      </c>
      <c r="I26" s="1">
        <f t="shared" si="0"/>
        <v>0</v>
      </c>
    </row>
    <row r="27" spans="1:9" ht="24">
      <c r="A27" s="5">
        <v>95</v>
      </c>
      <c r="B27" s="3" t="s">
        <v>88</v>
      </c>
      <c r="C27" s="3" t="s">
        <v>89</v>
      </c>
      <c r="D27" s="3" t="s">
        <v>90</v>
      </c>
      <c r="E27" s="3" t="s">
        <v>91</v>
      </c>
      <c r="F27" s="3" t="s">
        <v>92</v>
      </c>
      <c r="G27" s="16"/>
      <c r="H27" s="4">
        <v>52.77</v>
      </c>
      <c r="I27" s="1">
        <f t="shared" si="0"/>
        <v>0</v>
      </c>
    </row>
    <row r="28" spans="1:9" ht="22.5" customHeight="1">
      <c r="A28" s="5">
        <v>99</v>
      </c>
      <c r="B28" s="3" t="s">
        <v>93</v>
      </c>
      <c r="C28" s="3" t="s">
        <v>94</v>
      </c>
      <c r="D28" s="3" t="s">
        <v>95</v>
      </c>
      <c r="E28" s="3" t="s">
        <v>96</v>
      </c>
      <c r="F28" s="3" t="s">
        <v>13</v>
      </c>
      <c r="G28" s="16"/>
      <c r="H28" s="4">
        <v>1915.47</v>
      </c>
      <c r="I28" s="1">
        <f t="shared" si="0"/>
        <v>0</v>
      </c>
    </row>
    <row r="29" spans="1:9" ht="21.75" customHeight="1">
      <c r="A29" s="5">
        <v>100</v>
      </c>
      <c r="B29" s="3" t="s">
        <v>97</v>
      </c>
      <c r="C29" s="3" t="s">
        <v>94</v>
      </c>
      <c r="D29" s="3" t="s">
        <v>95</v>
      </c>
      <c r="E29" s="3" t="s">
        <v>98</v>
      </c>
      <c r="F29" s="3" t="s">
        <v>13</v>
      </c>
      <c r="G29" s="16"/>
      <c r="H29" s="4">
        <v>3592.13</v>
      </c>
      <c r="I29" s="1">
        <f t="shared" si="0"/>
        <v>0</v>
      </c>
    </row>
    <row r="30" spans="1:9" ht="19.5" customHeight="1">
      <c r="A30" s="5">
        <v>109</v>
      </c>
      <c r="B30" s="3" t="s">
        <v>99</v>
      </c>
      <c r="C30" s="3" t="s">
        <v>100</v>
      </c>
      <c r="D30" s="3" t="s">
        <v>101</v>
      </c>
      <c r="E30" s="3" t="s">
        <v>102</v>
      </c>
      <c r="F30" s="3" t="s">
        <v>103</v>
      </c>
      <c r="G30" s="16"/>
      <c r="H30" s="4">
        <v>243.67</v>
      </c>
      <c r="I30" s="1">
        <f t="shared" si="0"/>
        <v>0</v>
      </c>
    </row>
    <row r="31" spans="1:9" ht="24">
      <c r="A31" s="5">
        <v>110</v>
      </c>
      <c r="B31" s="3" t="s">
        <v>104</v>
      </c>
      <c r="C31" s="3" t="s">
        <v>105</v>
      </c>
      <c r="D31" s="3" t="s">
        <v>106</v>
      </c>
      <c r="E31" s="3" t="s">
        <v>14</v>
      </c>
      <c r="F31" s="3" t="s">
        <v>107</v>
      </c>
      <c r="G31" s="16"/>
      <c r="H31" s="4">
        <v>882.58</v>
      </c>
      <c r="I31" s="1">
        <f t="shared" si="0"/>
        <v>0</v>
      </c>
    </row>
    <row r="32" spans="1:9" ht="48">
      <c r="A32" s="5">
        <v>115</v>
      </c>
      <c r="B32" s="3" t="s">
        <v>108</v>
      </c>
      <c r="C32" s="3" t="s">
        <v>109</v>
      </c>
      <c r="D32" s="3" t="s">
        <v>110</v>
      </c>
      <c r="E32" s="3" t="s">
        <v>111</v>
      </c>
      <c r="F32" s="3" t="s">
        <v>13</v>
      </c>
      <c r="G32" s="16"/>
      <c r="H32" s="4">
        <v>438.67</v>
      </c>
      <c r="I32" s="1">
        <f t="shared" si="0"/>
        <v>0</v>
      </c>
    </row>
    <row r="33" spans="1:9" ht="19.5" customHeight="1">
      <c r="A33" s="5">
        <v>124</v>
      </c>
      <c r="B33" s="3" t="s">
        <v>112</v>
      </c>
      <c r="C33" s="3" t="s">
        <v>113</v>
      </c>
      <c r="D33" s="3" t="s">
        <v>114</v>
      </c>
      <c r="E33" s="3" t="s">
        <v>14</v>
      </c>
      <c r="F33" s="3" t="s">
        <v>13</v>
      </c>
      <c r="G33" s="16"/>
      <c r="H33" s="4">
        <v>338.7</v>
      </c>
      <c r="I33" s="1">
        <f t="shared" si="0"/>
        <v>0</v>
      </c>
    </row>
    <row r="34" spans="1:9" ht="23.25" customHeight="1">
      <c r="A34" s="31">
        <v>128</v>
      </c>
      <c r="B34" s="34" t="s">
        <v>115</v>
      </c>
      <c r="C34" s="15" t="s">
        <v>116</v>
      </c>
      <c r="D34" s="15" t="s">
        <v>117</v>
      </c>
      <c r="E34" s="3" t="s">
        <v>91</v>
      </c>
      <c r="F34" s="3" t="s">
        <v>13</v>
      </c>
      <c r="G34" s="16"/>
      <c r="H34" s="4">
        <v>232.96</v>
      </c>
      <c r="I34" s="1">
        <f t="shared" si="0"/>
        <v>0</v>
      </c>
    </row>
    <row r="35" spans="1:9" ht="24">
      <c r="A35" s="32"/>
      <c r="B35" s="35"/>
      <c r="C35" s="15" t="s">
        <v>116</v>
      </c>
      <c r="D35" s="15" t="s">
        <v>117</v>
      </c>
      <c r="E35" s="3" t="s">
        <v>87</v>
      </c>
      <c r="F35" s="3" t="s">
        <v>13</v>
      </c>
      <c r="G35" s="16"/>
      <c r="H35" s="4">
        <v>1136.42</v>
      </c>
      <c r="I35" s="1">
        <f t="shared" si="0"/>
        <v>0</v>
      </c>
    </row>
    <row r="36" spans="1:9" ht="24">
      <c r="A36" s="33"/>
      <c r="B36" s="36"/>
      <c r="C36" s="15" t="s">
        <v>116</v>
      </c>
      <c r="D36" s="15" t="s">
        <v>117</v>
      </c>
      <c r="E36" s="3" t="s">
        <v>12</v>
      </c>
      <c r="F36" s="3" t="s">
        <v>13</v>
      </c>
      <c r="G36" s="16"/>
      <c r="H36" s="4">
        <v>2022.83</v>
      </c>
      <c r="I36" s="1">
        <f t="shared" si="0"/>
        <v>0</v>
      </c>
    </row>
    <row r="37" spans="1:9" ht="37.5" customHeight="1">
      <c r="A37" s="31">
        <v>130</v>
      </c>
      <c r="B37" s="34" t="s">
        <v>118</v>
      </c>
      <c r="C37" s="15" t="s">
        <v>119</v>
      </c>
      <c r="D37" s="15" t="s">
        <v>120</v>
      </c>
      <c r="E37" s="3" t="s">
        <v>96</v>
      </c>
      <c r="F37" s="3" t="s">
        <v>13</v>
      </c>
      <c r="G37" s="16"/>
      <c r="H37" s="4">
        <v>365.75</v>
      </c>
      <c r="I37" s="1">
        <f t="shared" si="0"/>
        <v>0</v>
      </c>
    </row>
    <row r="38" spans="1:9" ht="36">
      <c r="A38" s="33"/>
      <c r="B38" s="36"/>
      <c r="C38" s="15" t="s">
        <v>119</v>
      </c>
      <c r="D38" s="15" t="s">
        <v>120</v>
      </c>
      <c r="E38" s="3" t="s">
        <v>12</v>
      </c>
      <c r="F38" s="3" t="s">
        <v>13</v>
      </c>
      <c r="G38" s="16"/>
      <c r="H38" s="4">
        <v>1218.02</v>
      </c>
      <c r="I38" s="1">
        <f t="shared" si="0"/>
        <v>0</v>
      </c>
    </row>
    <row r="39" spans="1:9" ht="21.75" customHeight="1">
      <c r="A39" s="5">
        <v>131</v>
      </c>
      <c r="B39" s="3" t="s">
        <v>121</v>
      </c>
      <c r="C39" s="3" t="s">
        <v>122</v>
      </c>
      <c r="D39" s="3" t="s">
        <v>123</v>
      </c>
      <c r="E39" s="3" t="s">
        <v>22</v>
      </c>
      <c r="F39" s="3" t="s">
        <v>13</v>
      </c>
      <c r="G39" s="16"/>
      <c r="H39" s="4">
        <v>1044.5</v>
      </c>
      <c r="I39" s="1">
        <f t="shared" si="0"/>
        <v>0</v>
      </c>
    </row>
    <row r="40" spans="1:9" ht="23.25" customHeight="1">
      <c r="A40" s="5">
        <v>132</v>
      </c>
      <c r="B40" s="3" t="s">
        <v>124</v>
      </c>
      <c r="C40" s="3" t="s">
        <v>125</v>
      </c>
      <c r="D40" s="3" t="s">
        <v>123</v>
      </c>
      <c r="E40" s="3" t="s">
        <v>126</v>
      </c>
      <c r="F40" s="3" t="s">
        <v>13</v>
      </c>
      <c r="G40" s="16"/>
      <c r="H40" s="4">
        <v>224.75</v>
      </c>
      <c r="I40" s="1">
        <f t="shared" si="0"/>
        <v>0</v>
      </c>
    </row>
    <row r="41" spans="1:9" ht="48">
      <c r="A41" s="31">
        <v>135</v>
      </c>
      <c r="B41" s="34" t="s">
        <v>127</v>
      </c>
      <c r="C41" s="15" t="s">
        <v>128</v>
      </c>
      <c r="D41" s="15" t="s">
        <v>129</v>
      </c>
      <c r="E41" s="3" t="s">
        <v>64</v>
      </c>
      <c r="F41" s="3" t="s">
        <v>13</v>
      </c>
      <c r="G41" s="16"/>
      <c r="H41" s="4">
        <v>399.68</v>
      </c>
      <c r="I41" s="1">
        <f t="shared" si="0"/>
        <v>0</v>
      </c>
    </row>
    <row r="42" spans="1:9" ht="48">
      <c r="A42" s="33"/>
      <c r="B42" s="36"/>
      <c r="C42" s="15" t="s">
        <v>128</v>
      </c>
      <c r="D42" s="15" t="s">
        <v>130</v>
      </c>
      <c r="E42" s="3" t="s">
        <v>91</v>
      </c>
      <c r="F42" s="3" t="s">
        <v>13</v>
      </c>
      <c r="G42" s="16"/>
      <c r="H42" s="4">
        <v>1318.26</v>
      </c>
      <c r="I42" s="1">
        <f t="shared" si="0"/>
        <v>0</v>
      </c>
    </row>
    <row r="43" spans="1:9" ht="22.5" customHeight="1">
      <c r="A43" s="14">
        <v>137</v>
      </c>
      <c r="B43" s="15" t="s">
        <v>131</v>
      </c>
      <c r="C43" s="17" t="s">
        <v>132</v>
      </c>
      <c r="D43" s="17" t="s">
        <v>133</v>
      </c>
      <c r="E43" s="20" t="s">
        <v>134</v>
      </c>
      <c r="F43" s="20" t="s">
        <v>13</v>
      </c>
      <c r="G43" s="16"/>
      <c r="H43" s="4">
        <v>710.91</v>
      </c>
      <c r="I43" s="1">
        <f t="shared" si="0"/>
        <v>0</v>
      </c>
    </row>
    <row r="44" spans="1:9" ht="19.5" customHeight="1">
      <c r="A44" s="14">
        <v>155</v>
      </c>
      <c r="B44" s="2" t="s">
        <v>135</v>
      </c>
      <c r="C44" s="21" t="s">
        <v>149</v>
      </c>
      <c r="D44" s="22" t="s">
        <v>150</v>
      </c>
      <c r="E44" s="21" t="s">
        <v>111</v>
      </c>
      <c r="F44" s="21" t="s">
        <v>17</v>
      </c>
      <c r="G44" s="19"/>
      <c r="H44" s="4">
        <v>993.77</v>
      </c>
      <c r="I44" s="1">
        <f t="shared" si="0"/>
        <v>0</v>
      </c>
    </row>
    <row r="45" spans="1:9" ht="22.5" customHeight="1">
      <c r="A45" s="14">
        <v>167</v>
      </c>
      <c r="B45" s="2" t="s">
        <v>136</v>
      </c>
      <c r="C45" s="18" t="s">
        <v>137</v>
      </c>
      <c r="D45" s="18" t="s">
        <v>21</v>
      </c>
      <c r="E45" s="18" t="s">
        <v>22</v>
      </c>
      <c r="F45" s="18" t="s">
        <v>17</v>
      </c>
      <c r="G45" s="16"/>
      <c r="H45" s="4">
        <v>25.58</v>
      </c>
      <c r="I45" s="1">
        <f t="shared" si="0"/>
        <v>0</v>
      </c>
    </row>
    <row r="46" spans="1:9" ht="24">
      <c r="A46" s="14">
        <v>170</v>
      </c>
      <c r="B46" s="2" t="s">
        <v>138</v>
      </c>
      <c r="C46" s="2" t="s">
        <v>139</v>
      </c>
      <c r="D46" s="2" t="s">
        <v>140</v>
      </c>
      <c r="E46" s="2" t="s">
        <v>141</v>
      </c>
      <c r="F46" s="2" t="s">
        <v>18</v>
      </c>
      <c r="G46" s="16"/>
      <c r="H46" s="4">
        <v>10.97</v>
      </c>
      <c r="I46" s="1">
        <f t="shared" si="0"/>
        <v>0</v>
      </c>
    </row>
    <row r="47" spans="1:9" ht="12.75">
      <c r="A47" s="14">
        <v>179</v>
      </c>
      <c r="B47" s="2" t="s">
        <v>142</v>
      </c>
      <c r="C47" s="2" t="s">
        <v>143</v>
      </c>
      <c r="D47" s="2" t="s">
        <v>144</v>
      </c>
      <c r="E47" s="2" t="s">
        <v>145</v>
      </c>
      <c r="F47" s="2" t="s">
        <v>18</v>
      </c>
      <c r="G47" s="16"/>
      <c r="H47" s="4">
        <v>22.78</v>
      </c>
      <c r="I47" s="1">
        <f t="shared" si="0"/>
        <v>0</v>
      </c>
    </row>
    <row r="48" spans="1:9" ht="13.5" thickBot="1">
      <c r="A48" s="5">
        <v>182</v>
      </c>
      <c r="B48" s="3" t="s">
        <v>146</v>
      </c>
      <c r="C48" s="3" t="s">
        <v>147</v>
      </c>
      <c r="D48" s="3" t="s">
        <v>144</v>
      </c>
      <c r="E48" s="3" t="s">
        <v>148</v>
      </c>
      <c r="F48" s="3" t="s">
        <v>18</v>
      </c>
      <c r="G48" s="16"/>
      <c r="H48" s="4">
        <v>593.32</v>
      </c>
      <c r="I48" s="1">
        <f>G48*H48</f>
        <v>0</v>
      </c>
    </row>
    <row r="49" spans="1:9" ht="21.75" customHeight="1" thickTop="1">
      <c r="A49" s="27" t="s">
        <v>8</v>
      </c>
      <c r="B49" s="28"/>
      <c r="C49" s="28"/>
      <c r="D49" s="28"/>
      <c r="E49" s="28"/>
      <c r="F49" s="28"/>
      <c r="G49" s="28"/>
      <c r="H49" s="29"/>
      <c r="I49" s="11">
        <f>SUM(I5:I48)</f>
        <v>0</v>
      </c>
    </row>
    <row r="50" spans="1:9" ht="17.25" customHeight="1">
      <c r="A50" s="23" t="s">
        <v>6</v>
      </c>
      <c r="B50" s="24"/>
      <c r="C50" s="24"/>
      <c r="D50" s="24"/>
      <c r="E50" s="24"/>
      <c r="F50" s="24"/>
      <c r="G50" s="24"/>
      <c r="H50" s="24"/>
      <c r="I50" s="12">
        <f>I49*0.1</f>
        <v>0</v>
      </c>
    </row>
    <row r="51" spans="1:9" ht="18" customHeight="1" thickBot="1">
      <c r="A51" s="25" t="s">
        <v>5</v>
      </c>
      <c r="B51" s="26"/>
      <c r="C51" s="26"/>
      <c r="D51" s="26"/>
      <c r="E51" s="26"/>
      <c r="F51" s="26"/>
      <c r="G51" s="26"/>
      <c r="H51" s="26"/>
      <c r="I51" s="13">
        <f>I49+I50</f>
        <v>0</v>
      </c>
    </row>
    <row r="52" ht="13.5" thickTop="1"/>
  </sheetData>
  <sheetProtection/>
  <mergeCells count="10">
    <mergeCell ref="A50:H50"/>
    <mergeCell ref="A51:H51"/>
    <mergeCell ref="A49:H49"/>
    <mergeCell ref="A2:I2"/>
    <mergeCell ref="A34:A36"/>
    <mergeCell ref="B34:B36"/>
    <mergeCell ref="B37:B38"/>
    <mergeCell ref="A37:A38"/>
    <mergeCell ref="B41:B42"/>
    <mergeCell ref="A41:A42"/>
  </mergeCells>
  <printOptions/>
  <pageMargins left="0.2" right="0.21" top="0.2" bottom="0.3" header="0.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pribanovic</cp:lastModifiedBy>
  <cp:lastPrinted>2014-01-17T14:19:21Z</cp:lastPrinted>
  <dcterms:created xsi:type="dcterms:W3CDTF">2014-01-17T13:07:43Z</dcterms:created>
  <dcterms:modified xsi:type="dcterms:W3CDTF">2014-05-13T10:13:57Z</dcterms:modified>
  <cp:category/>
  <cp:version/>
  <cp:contentType/>
  <cp:contentStatus/>
</cp:coreProperties>
</file>