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Phoenix pharma" sheetId="1" r:id="rId1"/>
    <sheet name="KVI obrazac" sheetId="2" r:id="rId2"/>
  </sheets>
  <definedNames/>
  <calcPr fullCalcOnLoad="1"/>
</workbook>
</file>

<file path=xl/sharedStrings.xml><?xml version="1.0" encoding="utf-8"?>
<sst xmlns="http://schemas.openxmlformats.org/spreadsheetml/2006/main" count="324" uniqueCount="132">
  <si>
    <t>gastrorezistentna kapsula, tvrda</t>
  </si>
  <si>
    <t>blister, 14 po 20 mg</t>
  </si>
  <si>
    <t>gastrorezistentna tableta</t>
  </si>
  <si>
    <t>blister, 14 po 40 mg</t>
  </si>
  <si>
    <t>NOLPAZA</t>
  </si>
  <si>
    <t>Pharmanova d.o.o. u saradnji sa Krka Tovarna Zdravil d.d., Slovenija</t>
  </si>
  <si>
    <t>blister, 28 po 40 mg</t>
  </si>
  <si>
    <t>Jadran Galenski Laboratorij d.d.</t>
  </si>
  <si>
    <t>EMANERA</t>
  </si>
  <si>
    <t>blister, 7 po 20 mg</t>
  </si>
  <si>
    <t>blister, 28 po 20 mg</t>
  </si>
  <si>
    <t>blister, 7 po 40 mg</t>
  </si>
  <si>
    <t>tableta</t>
  </si>
  <si>
    <t>blister, 30 po 10 mg</t>
  </si>
  <si>
    <t>film tableta</t>
  </si>
  <si>
    <t>Slaviamed d.o.o.</t>
  </si>
  <si>
    <t>Pharmanova d.o.o. u  saradnji sa Krka Tovarna Zdravil d.d. Slovenija</t>
  </si>
  <si>
    <t>fiola, 20 po 5 mg</t>
  </si>
  <si>
    <t>FOLACIN</t>
  </si>
  <si>
    <t>blister, 30 po 40 mg</t>
  </si>
  <si>
    <t>blister, 30 po 20 mg</t>
  </si>
  <si>
    <t>tableta sa produženim oslobađanjem</t>
  </si>
  <si>
    <t>blister, 28 po 50 mg</t>
  </si>
  <si>
    <t>Slaviamed d.o.o. u saradnji sa Krka Tovarna Zdravil d.d, Slovenija</t>
  </si>
  <si>
    <t>tablete</t>
  </si>
  <si>
    <t>Pharmanova d.o.o u saradnji sa Krka Tovarna Zdravil</t>
  </si>
  <si>
    <t>blister, 28 po 2,5 mg</t>
  </si>
  <si>
    <t>blister, 28 po 5 mg</t>
  </si>
  <si>
    <t>blister, 28 po 1,25 mg</t>
  </si>
  <si>
    <t>blister, 28 po 10 mg</t>
  </si>
  <si>
    <t>AMPRIL</t>
  </si>
  <si>
    <t>AMPRIL HD</t>
  </si>
  <si>
    <t>28 po (5 mg + 25 mg)</t>
  </si>
  <si>
    <t xml:space="preserve">AMPRIL- HL </t>
  </si>
  <si>
    <t>blister, 28 po (2.5mg+12.5mg)</t>
  </si>
  <si>
    <t>VASILIP</t>
  </si>
  <si>
    <t xml:space="preserve">Slaviamed d.o.o. </t>
  </si>
  <si>
    <t>ATORIS</t>
  </si>
  <si>
    <t>ROXERA</t>
  </si>
  <si>
    <t>blister, 30 po 4mg</t>
  </si>
  <si>
    <t>oralna disperzibilna tableta</t>
  </si>
  <si>
    <t>blister, 28 po 100 mg</t>
  </si>
  <si>
    <t>ZALASTA</t>
  </si>
  <si>
    <t>ZALASTA Q-Tab</t>
  </si>
  <si>
    <t>ASENTRA</t>
  </si>
  <si>
    <t>ELICEA</t>
  </si>
  <si>
    <t>blister, 28 po 10mg</t>
  </si>
  <si>
    <t>ZYLLT</t>
  </si>
  <si>
    <t>blister, 28 po 75 mg</t>
  </si>
  <si>
    <t>PRENESSA</t>
  </si>
  <si>
    <t>blister, 30 po 2mg</t>
  </si>
  <si>
    <t>Pharmanova d.o.o u saradnji sa Krka tovarna zdravil</t>
  </si>
  <si>
    <t>blister, 30 po 8mg</t>
  </si>
  <si>
    <t>CO-PRENESSA</t>
  </si>
  <si>
    <t>blister, 30 po (8 mg + 2,5 mg)</t>
  </si>
  <si>
    <t>LORISTA H 100</t>
  </si>
  <si>
    <t>blister, 28 po (100 mg + 12,5 mg)</t>
  </si>
  <si>
    <t>LORISTA HD</t>
  </si>
  <si>
    <t>blister, 28 po (100 mg + 25 mg)</t>
  </si>
  <si>
    <t>VALSACOMBI</t>
  </si>
  <si>
    <t>blister, 28 po (160 mg + 12,5 mg)</t>
  </si>
  <si>
    <t>blister, 28 po (160 mg + 25 mg)</t>
  </si>
  <si>
    <t>blister ,28 po (80mg+12,5mg)</t>
  </si>
  <si>
    <t>blister, 14 po 500 mg</t>
  </si>
  <si>
    <t>FROMILID UNO</t>
  </si>
  <si>
    <t>blister, 7 po 500 mg</t>
  </si>
  <si>
    <t>blister, 3 po 500 mg</t>
  </si>
  <si>
    <t>AZIBIOT</t>
  </si>
  <si>
    <t>YASNAL</t>
  </si>
  <si>
    <t>оригинално паковање</t>
  </si>
  <si>
    <t>ИНН</t>
  </si>
  <si>
    <t>ЈКЛ</t>
  </si>
  <si>
    <t>ПРЕДМЕТ НАБАВКЕ (ЗАШТИЋЕНИ НАЗИВ)
(ZAŠTIĆENO IME LEKA)</t>
  </si>
  <si>
    <t>ФАРМАЦЕУТСКИ ОБЛИК</t>
  </si>
  <si>
    <t>ПАКОВАЊЕ И ЈАЧИНА ЛЕКА</t>
  </si>
  <si>
    <t>НАЗИВ ПРОИЗВОЂАЧА ЛЕКА</t>
  </si>
  <si>
    <t>ЈЕДИНИЦА МЕРЕ</t>
  </si>
  <si>
    <t>pantoprazol</t>
  </si>
  <si>
    <t>esomeprazol</t>
  </si>
  <si>
    <t>klopidogrel</t>
  </si>
  <si>
    <t>folna kiselina</t>
  </si>
  <si>
    <t>perindopril</t>
  </si>
  <si>
    <t>ramipril</t>
  </si>
  <si>
    <t>perindopril, indapamid</t>
  </si>
  <si>
    <t>ramipril, hidrohlortiazid</t>
  </si>
  <si>
    <t>losartan, hidrohlortiazid</t>
  </si>
  <si>
    <t>valsartan, hidrohlortiazid</t>
  </si>
  <si>
    <t>simvastatin</t>
  </si>
  <si>
    <t>atorvastatin</t>
  </si>
  <si>
    <t>rosuvastatin</t>
  </si>
  <si>
    <t>klaritromicin</t>
  </si>
  <si>
    <t>azitromicin</t>
  </si>
  <si>
    <t>olanzapin</t>
  </si>
  <si>
    <t>Pharmanova d.o.o. u saradnji sa Krka, Tovarna Zdravil d.d., Slovenija</t>
  </si>
  <si>
    <t>sertralin</t>
  </si>
  <si>
    <t>escitalopram</t>
  </si>
  <si>
    <t>donepezil</t>
  </si>
  <si>
    <t>Број партије</t>
  </si>
  <si>
    <t xml:space="preserve">Понуђена укупна цена без ПДВ-а </t>
  </si>
  <si>
    <t>Koличина</t>
  </si>
  <si>
    <t>Јединична процењена цена
без ПДВ-а</t>
  </si>
  <si>
    <t>Јединична цена
без ПДВ-а</t>
  </si>
  <si>
    <t xml:space="preserve">Укупна процењена вредност без ПДВ-а </t>
  </si>
  <si>
    <t>ПРИЛОГ 2 УГОВОРА - ПОДАЦИ ЗА КВАРТАЛНО ИЗВЕШТАВАЊЕ</t>
  </si>
  <si>
    <t>PHOENIX PHARMA D.O.O.</t>
  </si>
  <si>
    <t>Broj nabavke</t>
  </si>
  <si>
    <t>PROCENJENA  VREDNOST</t>
  </si>
  <si>
    <t>UGOVORENA VREDNOST    (bez PDV-a)</t>
  </si>
  <si>
    <t>UGOVORENA VREDNOST (sa PDV-om)</t>
  </si>
  <si>
    <t>Tip nabavke</t>
  </si>
  <si>
    <t>Oblikovana po partijama, centralizovana, okvirni sporazum</t>
  </si>
  <si>
    <t>U hiljadama dinara (za UJN)</t>
  </si>
  <si>
    <t>Vrsta postupka</t>
  </si>
  <si>
    <t>Otvoreni</t>
  </si>
  <si>
    <t>Vrsta predmeta</t>
  </si>
  <si>
    <t>Dobra</t>
  </si>
  <si>
    <t>Predmet nabavke</t>
  </si>
  <si>
    <t>Druga dobra</t>
  </si>
  <si>
    <t>Broj ponuda</t>
  </si>
  <si>
    <t>Delatnost</t>
  </si>
  <si>
    <t>Klasičan sektor - prihodi iz budžeta</t>
  </si>
  <si>
    <t>Kriterijum</t>
  </si>
  <si>
    <t>Najniža ponuđena cena</t>
  </si>
  <si>
    <t>Opis predmeta</t>
  </si>
  <si>
    <t>Šifra iz ORN</t>
  </si>
  <si>
    <t xml:space="preserve">sa A i A1 Liste lekova  
(ponovljeni postupak za 55 partija) </t>
  </si>
  <si>
    <t>Укупна вредност уговора без ПДВ-а</t>
  </si>
  <si>
    <t>Износ ПДВ-а (10%)</t>
  </si>
  <si>
    <t>Укупна вредност уговора  са ПДВ-ом</t>
  </si>
  <si>
    <t>ПРИЛОГ 1 УГОВОРА - СПЕЦИФИКАЦИЈА ЛЕКОВА СА ЦЕНАМА</t>
  </si>
  <si>
    <t>PHOENIX PHARMA d.o.o.</t>
  </si>
  <si>
    <t>404-1-110/15-87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</si>
</sst>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63" applyAlignment="1">
      <alignment vertical="center"/>
      <protection/>
    </xf>
    <xf numFmtId="0" fontId="46" fillId="0" borderId="0" xfId="63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4" fontId="51" fillId="0" borderId="10" xfId="63" applyNumberFormat="1" applyFont="1" applyFill="1" applyBorder="1" applyAlignment="1">
      <alignment horizontal="center" vertical="center" wrapText="1"/>
      <protection/>
    </xf>
    <xf numFmtId="0" fontId="7" fillId="33" borderId="11" xfId="63" applyFont="1" applyFill="1" applyBorder="1" applyAlignment="1">
      <alignment horizontal="center" vertical="center" wrapText="1"/>
      <protection/>
    </xf>
    <xf numFmtId="0" fontId="7" fillId="33" borderId="12" xfId="63" applyFont="1" applyFill="1" applyBorder="1" applyAlignment="1">
      <alignment horizontal="center" vertical="center" wrapText="1"/>
      <protection/>
    </xf>
    <xf numFmtId="0" fontId="7" fillId="33" borderId="13" xfId="63" applyFont="1" applyFill="1" applyBorder="1" applyAlignment="1">
      <alignment horizontal="center" vertical="center" wrapText="1"/>
      <protection/>
    </xf>
    <xf numFmtId="0" fontId="52" fillId="0" borderId="0" xfId="63" applyFont="1" applyAlignment="1">
      <alignment wrapText="1"/>
      <protection/>
    </xf>
    <xf numFmtId="0" fontId="53" fillId="0" borderId="0" xfId="63" applyFont="1" applyAlignment="1">
      <alignment wrapText="1"/>
      <protection/>
    </xf>
    <xf numFmtId="4" fontId="54" fillId="0" borderId="11" xfId="63" applyNumberFormat="1" applyFont="1" applyBorder="1" applyAlignment="1">
      <alignment vertical="center" wrapText="1"/>
      <protection/>
    </xf>
    <xf numFmtId="4" fontId="54" fillId="0" borderId="14" xfId="63" applyNumberFormat="1" applyFont="1" applyBorder="1" applyAlignment="1">
      <alignment vertical="center" wrapText="1"/>
      <protection/>
    </xf>
    <xf numFmtId="4" fontId="54" fillId="0" borderId="13" xfId="63" applyNumberFormat="1" applyFont="1" applyBorder="1" applyAlignment="1">
      <alignment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3" fontId="54" fillId="0" borderId="15" xfId="63" applyNumberFormat="1" applyFont="1" applyBorder="1" applyAlignment="1">
      <alignment vertical="center" wrapText="1"/>
      <protection/>
    </xf>
    <xf numFmtId="3" fontId="54" fillId="0" borderId="12" xfId="63" applyNumberFormat="1" applyFont="1" applyBorder="1" applyAlignment="1">
      <alignment vertical="center" wrapText="1"/>
      <protection/>
    </xf>
    <xf numFmtId="3" fontId="54" fillId="0" borderId="16" xfId="63" applyNumberFormat="1" applyFont="1" applyBorder="1" applyAlignment="1">
      <alignment vertical="center" wrapText="1"/>
      <protection/>
    </xf>
    <xf numFmtId="0" fontId="46" fillId="0" borderId="0" xfId="63" applyAlignment="1">
      <alignment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3" fontId="55" fillId="0" borderId="10" xfId="63" applyNumberFormat="1" applyFont="1" applyBorder="1" applyAlignment="1">
      <alignment horizontal="center" vertical="center" wrapText="1"/>
      <protection/>
    </xf>
    <xf numFmtId="0" fontId="51" fillId="0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7" xfId="65" applyNumberFormat="1" applyFont="1" applyFill="1" applyBorder="1" applyAlignment="1">
      <alignment horizontal="center" vertical="center" wrapText="1"/>
      <protection/>
    </xf>
    <xf numFmtId="0" fontId="4" fillId="33" borderId="17" xfId="65" applyFont="1" applyFill="1" applyBorder="1" applyAlignment="1">
      <alignment horizontal="center" vertical="center" wrapText="1"/>
      <protection/>
    </xf>
    <xf numFmtId="0" fontId="56" fillId="34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35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58" applyFont="1" applyFill="1" applyBorder="1" applyAlignment="1">
      <alignment horizontal="center" vertical="center" wrapText="1"/>
      <protection/>
    </xf>
    <xf numFmtId="0" fontId="4" fillId="35" borderId="19" xfId="0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 applyProtection="1">
      <alignment horizontal="center" vertical="center"/>
      <protection locked="0"/>
    </xf>
    <xf numFmtId="4" fontId="4" fillId="35" borderId="21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0" borderId="21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22" xfId="58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/>
    </xf>
    <xf numFmtId="4" fontId="9" fillId="34" borderId="10" xfId="58" applyNumberFormat="1" applyFont="1" applyFill="1" applyBorder="1" applyAlignment="1">
      <alignment horizontal="center" vertical="center" wrapText="1"/>
      <protection/>
    </xf>
    <xf numFmtId="4" fontId="10" fillId="34" borderId="10" xfId="0" applyNumberFormat="1" applyFont="1" applyFill="1" applyBorder="1" applyAlignment="1" applyProtection="1">
      <alignment horizontal="center" vertical="center"/>
      <protection locked="0"/>
    </xf>
    <xf numFmtId="4" fontId="10" fillId="35" borderId="1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/>
      <protection/>
    </xf>
    <xf numFmtId="4" fontId="9" fillId="34" borderId="10" xfId="57" applyNumberFormat="1" applyFont="1" applyFill="1" applyBorder="1" applyAlignment="1">
      <alignment horizontal="center" vertical="center" wrapText="1"/>
      <protection/>
    </xf>
    <xf numFmtId="49" fontId="9" fillId="0" borderId="21" xfId="58" applyNumberFormat="1" applyFont="1" applyFill="1" applyBorder="1" applyAlignment="1">
      <alignment horizontal="center" vertical="center"/>
      <protection/>
    </xf>
    <xf numFmtId="49" fontId="9" fillId="0" borderId="21" xfId="60" applyNumberFormat="1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4" fontId="9" fillId="34" borderId="10" xfId="60" applyNumberFormat="1" applyFont="1" applyFill="1" applyBorder="1" applyAlignment="1">
      <alignment horizontal="center" vertical="center"/>
      <protection/>
    </xf>
    <xf numFmtId="0" fontId="9" fillId="0" borderId="10" xfId="58" applyNumberFormat="1" applyFont="1" applyFill="1" applyBorder="1" applyAlignment="1">
      <alignment horizontal="center" vertical="center"/>
      <protection/>
    </xf>
    <xf numFmtId="4" fontId="9" fillId="34" borderId="10" xfId="66" applyNumberFormat="1" applyFont="1" applyFill="1" applyBorder="1" applyAlignment="1">
      <alignment horizontal="center" vertical="center" wrapText="1"/>
      <protection/>
    </xf>
    <xf numFmtId="49" fontId="9" fillId="0" borderId="10" xfId="58" applyNumberFormat="1" applyFont="1" applyFill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4" fillId="36" borderId="18" xfId="0" applyFont="1" applyFill="1" applyBorder="1" applyAlignment="1">
      <alignment horizontal="right" wrapText="1"/>
    </xf>
    <xf numFmtId="0" fontId="54" fillId="36" borderId="19" xfId="0" applyFont="1" applyFill="1" applyBorder="1" applyAlignment="1">
      <alignment horizontal="right" wrapText="1"/>
    </xf>
    <xf numFmtId="0" fontId="54" fillId="36" borderId="21" xfId="0" applyFont="1" applyFill="1" applyBorder="1" applyAlignment="1">
      <alignment horizontal="right" wrapText="1"/>
    </xf>
    <xf numFmtId="0" fontId="56" fillId="36" borderId="18" xfId="0" applyFont="1" applyFill="1" applyBorder="1" applyAlignment="1">
      <alignment horizontal="right" wrapText="1"/>
    </xf>
    <xf numFmtId="0" fontId="56" fillId="36" borderId="19" xfId="0" applyFont="1" applyFill="1" applyBorder="1" applyAlignment="1">
      <alignment horizontal="right" wrapText="1"/>
    </xf>
    <xf numFmtId="0" fontId="56" fillId="36" borderId="21" xfId="0" applyFont="1" applyFill="1" applyBorder="1" applyAlignment="1">
      <alignment horizontal="right" wrapText="1"/>
    </xf>
    <xf numFmtId="4" fontId="46" fillId="37" borderId="18" xfId="0" applyNumberFormat="1" applyFont="1" applyFill="1" applyBorder="1" applyAlignment="1">
      <alignment horizontal="center"/>
    </xf>
    <xf numFmtId="4" fontId="46" fillId="37" borderId="21" xfId="0" applyNumberFormat="1" applyFont="1" applyFill="1" applyBorder="1" applyAlignment="1">
      <alignment horizontal="center"/>
    </xf>
    <xf numFmtId="4" fontId="54" fillId="38" borderId="15" xfId="63" applyNumberFormat="1" applyFont="1" applyFill="1" applyBorder="1" applyAlignment="1">
      <alignment horizontal="center" vertical="center" wrapText="1"/>
      <protection/>
    </xf>
    <xf numFmtId="4" fontId="54" fillId="38" borderId="14" xfId="63" applyNumberFormat="1" applyFont="1" applyFill="1" applyBorder="1" applyAlignment="1">
      <alignment horizontal="center" vertical="center" wrapText="1"/>
      <protection/>
    </xf>
    <xf numFmtId="4" fontId="54" fillId="38" borderId="16" xfId="63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4" xfId="63"/>
    <cellStyle name="Normal 7" xfId="64"/>
    <cellStyle name="Normal_Priznto djuture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zoomScalePageLayoutView="0" workbookViewId="0" topLeftCell="A1">
      <selection activeCell="O14" sqref="O14"/>
    </sheetView>
  </sheetViews>
  <sheetFormatPr defaultColWidth="15.00390625" defaultRowHeight="15"/>
  <cols>
    <col min="1" max="3" width="15.00390625" style="29" customWidth="1"/>
    <col min="4" max="4" width="22.140625" style="29" customWidth="1"/>
    <col min="5" max="5" width="17.8515625" style="29" customWidth="1"/>
    <col min="6" max="6" width="18.421875" style="29" customWidth="1"/>
    <col min="7" max="7" width="18.8515625" style="29" customWidth="1"/>
    <col min="8" max="9" width="15.00390625" style="29" customWidth="1"/>
    <col min="10" max="10" width="15.00390625" style="29" hidden="1" customWidth="1"/>
    <col min="11" max="11" width="15.00390625" style="60" customWidth="1"/>
    <col min="12" max="12" width="15.00390625" style="29" hidden="1" customWidth="1"/>
    <col min="13" max="13" width="15.00390625" style="29" customWidth="1"/>
  </cols>
  <sheetData>
    <row r="2" spans="1:13" s="59" customFormat="1" ht="29.25" customHeight="1">
      <c r="A2" s="65" t="s">
        <v>129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59" customFormat="1" ht="14.25">
      <c r="A3" s="66" t="s">
        <v>130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ht="21.75" customHeight="1"/>
    <row r="5" ht="15.75" thickBot="1"/>
    <row r="6" spans="1:13" ht="50.25" customHeight="1" thickBot="1">
      <c r="A6" s="22" t="s">
        <v>97</v>
      </c>
      <c r="B6" s="26" t="s">
        <v>71</v>
      </c>
      <c r="C6" s="26" t="s">
        <v>70</v>
      </c>
      <c r="D6" s="27" t="s">
        <v>72</v>
      </c>
      <c r="E6" s="27" t="s">
        <v>73</v>
      </c>
      <c r="F6" s="26" t="s">
        <v>74</v>
      </c>
      <c r="G6" s="27" t="s">
        <v>75</v>
      </c>
      <c r="H6" s="27" t="s">
        <v>76</v>
      </c>
      <c r="I6" s="23" t="s">
        <v>99</v>
      </c>
      <c r="J6" s="28" t="s">
        <v>100</v>
      </c>
      <c r="K6" s="61" t="s">
        <v>101</v>
      </c>
      <c r="L6" s="24" t="s">
        <v>102</v>
      </c>
      <c r="M6" s="25" t="s">
        <v>98</v>
      </c>
    </row>
    <row r="7" spans="1:13" ht="33.75">
      <c r="A7" s="38">
        <v>2</v>
      </c>
      <c r="B7" s="39">
        <v>1122920</v>
      </c>
      <c r="C7" s="40" t="s">
        <v>77</v>
      </c>
      <c r="D7" s="40" t="s">
        <v>4</v>
      </c>
      <c r="E7" s="40" t="s">
        <v>2</v>
      </c>
      <c r="F7" s="40" t="s">
        <v>3</v>
      </c>
      <c r="G7" s="40" t="s">
        <v>5</v>
      </c>
      <c r="H7" s="41" t="s">
        <v>69</v>
      </c>
      <c r="I7" s="42"/>
      <c r="J7" s="43">
        <v>135</v>
      </c>
      <c r="K7" s="62">
        <v>122.65</v>
      </c>
      <c r="L7" s="44">
        <f>I7*J7</f>
        <v>0</v>
      </c>
      <c r="M7" s="45">
        <f>I7*K7</f>
        <v>0</v>
      </c>
    </row>
    <row r="8" spans="1:13" ht="33.75">
      <c r="A8" s="38">
        <v>3</v>
      </c>
      <c r="B8" s="46">
        <v>1122915</v>
      </c>
      <c r="C8" s="47" t="s">
        <v>77</v>
      </c>
      <c r="D8" s="47" t="s">
        <v>4</v>
      </c>
      <c r="E8" s="47" t="s">
        <v>2</v>
      </c>
      <c r="F8" s="47" t="s">
        <v>1</v>
      </c>
      <c r="G8" s="47" t="s">
        <v>5</v>
      </c>
      <c r="H8" s="41" t="s">
        <v>69</v>
      </c>
      <c r="I8" s="42"/>
      <c r="J8" s="48">
        <v>112</v>
      </c>
      <c r="K8" s="62">
        <v>101.76</v>
      </c>
      <c r="L8" s="44">
        <f aca="true" t="shared" si="0" ref="L8:L53">I8*J8</f>
        <v>0</v>
      </c>
      <c r="M8" s="45">
        <f aca="true" t="shared" si="1" ref="M8:M53">I8*K8</f>
        <v>0</v>
      </c>
    </row>
    <row r="9" spans="1:13" ht="33.75">
      <c r="A9" s="38">
        <v>4</v>
      </c>
      <c r="B9" s="46">
        <v>1122916</v>
      </c>
      <c r="C9" s="47" t="s">
        <v>77</v>
      </c>
      <c r="D9" s="47" t="s">
        <v>4</v>
      </c>
      <c r="E9" s="47" t="s">
        <v>2</v>
      </c>
      <c r="F9" s="47" t="s">
        <v>10</v>
      </c>
      <c r="G9" s="47" t="s">
        <v>5</v>
      </c>
      <c r="H9" s="41" t="s">
        <v>69</v>
      </c>
      <c r="I9" s="42"/>
      <c r="J9" s="48">
        <v>224</v>
      </c>
      <c r="K9" s="62">
        <v>203.86</v>
      </c>
      <c r="L9" s="44">
        <f t="shared" si="0"/>
        <v>0</v>
      </c>
      <c r="M9" s="45">
        <f t="shared" si="1"/>
        <v>0</v>
      </c>
    </row>
    <row r="10" spans="1:13" ht="33.75">
      <c r="A10" s="38">
        <v>7</v>
      </c>
      <c r="B10" s="39">
        <v>1122859</v>
      </c>
      <c r="C10" s="40" t="s">
        <v>78</v>
      </c>
      <c r="D10" s="40" t="s">
        <v>8</v>
      </c>
      <c r="E10" s="40" t="s">
        <v>0</v>
      </c>
      <c r="F10" s="40" t="s">
        <v>9</v>
      </c>
      <c r="G10" s="40" t="s">
        <v>5</v>
      </c>
      <c r="H10" s="41" t="s">
        <v>69</v>
      </c>
      <c r="I10" s="42"/>
      <c r="J10" s="43">
        <v>121.1</v>
      </c>
      <c r="K10" s="62">
        <v>110.21</v>
      </c>
      <c r="L10" s="44">
        <f t="shared" si="0"/>
        <v>0</v>
      </c>
      <c r="M10" s="45">
        <f t="shared" si="1"/>
        <v>0</v>
      </c>
    </row>
    <row r="11" spans="1:13" ht="33.75">
      <c r="A11" s="38">
        <v>8</v>
      </c>
      <c r="B11" s="39">
        <v>1122882</v>
      </c>
      <c r="C11" s="40" t="s">
        <v>78</v>
      </c>
      <c r="D11" s="40" t="s">
        <v>8</v>
      </c>
      <c r="E11" s="40" t="s">
        <v>0</v>
      </c>
      <c r="F11" s="40" t="s">
        <v>1</v>
      </c>
      <c r="G11" s="40" t="s">
        <v>5</v>
      </c>
      <c r="H11" s="41" t="s">
        <v>69</v>
      </c>
      <c r="I11" s="42"/>
      <c r="J11" s="43">
        <v>242.3</v>
      </c>
      <c r="K11" s="62">
        <v>220.52</v>
      </c>
      <c r="L11" s="44">
        <f t="shared" si="0"/>
        <v>0</v>
      </c>
      <c r="M11" s="45">
        <f t="shared" si="1"/>
        <v>0</v>
      </c>
    </row>
    <row r="12" spans="1:13" ht="33.75">
      <c r="A12" s="38">
        <v>9</v>
      </c>
      <c r="B12" s="39">
        <v>1122883</v>
      </c>
      <c r="C12" s="40" t="s">
        <v>78</v>
      </c>
      <c r="D12" s="40" t="s">
        <v>8</v>
      </c>
      <c r="E12" s="40" t="s">
        <v>0</v>
      </c>
      <c r="F12" s="40" t="s">
        <v>11</v>
      </c>
      <c r="G12" s="40" t="s">
        <v>5</v>
      </c>
      <c r="H12" s="41" t="s">
        <v>69</v>
      </c>
      <c r="I12" s="42"/>
      <c r="J12" s="43">
        <v>163.2</v>
      </c>
      <c r="K12" s="62">
        <v>148.53</v>
      </c>
      <c r="L12" s="44">
        <f t="shared" si="0"/>
        <v>0</v>
      </c>
      <c r="M12" s="45">
        <f t="shared" si="1"/>
        <v>0</v>
      </c>
    </row>
    <row r="13" spans="1:13" ht="33.75">
      <c r="A13" s="38">
        <v>10</v>
      </c>
      <c r="B13" s="39">
        <v>1122864</v>
      </c>
      <c r="C13" s="40" t="s">
        <v>78</v>
      </c>
      <c r="D13" s="40" t="s">
        <v>8</v>
      </c>
      <c r="E13" s="40" t="s">
        <v>0</v>
      </c>
      <c r="F13" s="40" t="s">
        <v>3</v>
      </c>
      <c r="G13" s="40" t="s">
        <v>5</v>
      </c>
      <c r="H13" s="41" t="s">
        <v>69</v>
      </c>
      <c r="I13" s="42"/>
      <c r="J13" s="43">
        <v>326.2</v>
      </c>
      <c r="K13" s="62">
        <v>296.87</v>
      </c>
      <c r="L13" s="44">
        <f t="shared" si="0"/>
        <v>0</v>
      </c>
      <c r="M13" s="45">
        <f t="shared" si="1"/>
        <v>0</v>
      </c>
    </row>
    <row r="14" spans="1:13" ht="33.75">
      <c r="A14" s="38">
        <v>11</v>
      </c>
      <c r="B14" s="46">
        <v>1068502</v>
      </c>
      <c r="C14" s="47" t="s">
        <v>79</v>
      </c>
      <c r="D14" s="47" t="s">
        <v>47</v>
      </c>
      <c r="E14" s="47" t="s">
        <v>14</v>
      </c>
      <c r="F14" s="47" t="s">
        <v>48</v>
      </c>
      <c r="G14" s="47" t="s">
        <v>23</v>
      </c>
      <c r="H14" s="41" t="s">
        <v>69</v>
      </c>
      <c r="I14" s="42"/>
      <c r="J14" s="48">
        <v>499.9</v>
      </c>
      <c r="K14" s="62">
        <v>453.96</v>
      </c>
      <c r="L14" s="44">
        <f t="shared" si="0"/>
        <v>0</v>
      </c>
      <c r="M14" s="45">
        <f t="shared" si="1"/>
        <v>0</v>
      </c>
    </row>
    <row r="15" spans="1:13" ht="22.5">
      <c r="A15" s="38">
        <v>12</v>
      </c>
      <c r="B15" s="39">
        <v>1061050</v>
      </c>
      <c r="C15" s="49" t="s">
        <v>80</v>
      </c>
      <c r="D15" s="49" t="s">
        <v>18</v>
      </c>
      <c r="E15" s="40" t="s">
        <v>12</v>
      </c>
      <c r="F15" s="40" t="s">
        <v>17</v>
      </c>
      <c r="G15" s="40" t="s">
        <v>7</v>
      </c>
      <c r="H15" s="41" t="s">
        <v>69</v>
      </c>
      <c r="I15" s="42"/>
      <c r="J15" s="50">
        <v>118.4</v>
      </c>
      <c r="K15" s="62">
        <v>83.37</v>
      </c>
      <c r="L15" s="44">
        <f t="shared" si="0"/>
        <v>0</v>
      </c>
      <c r="M15" s="45">
        <f t="shared" si="1"/>
        <v>0</v>
      </c>
    </row>
    <row r="16" spans="1:13" ht="22.5">
      <c r="A16" s="38">
        <v>17</v>
      </c>
      <c r="B16" s="46">
        <v>1103900</v>
      </c>
      <c r="C16" s="47" t="s">
        <v>81</v>
      </c>
      <c r="D16" s="47" t="s">
        <v>49</v>
      </c>
      <c r="E16" s="47" t="s">
        <v>24</v>
      </c>
      <c r="F16" s="47" t="s">
        <v>50</v>
      </c>
      <c r="G16" s="47" t="s">
        <v>51</v>
      </c>
      <c r="H16" s="41" t="s">
        <v>69</v>
      </c>
      <c r="I16" s="42"/>
      <c r="J16" s="48">
        <v>112.6</v>
      </c>
      <c r="K16" s="62">
        <v>102.48</v>
      </c>
      <c r="L16" s="44">
        <f t="shared" si="0"/>
        <v>0</v>
      </c>
      <c r="M16" s="45">
        <f t="shared" si="1"/>
        <v>0</v>
      </c>
    </row>
    <row r="17" spans="1:13" ht="22.5">
      <c r="A17" s="38">
        <v>18</v>
      </c>
      <c r="B17" s="46">
        <v>1103901</v>
      </c>
      <c r="C17" s="47" t="s">
        <v>81</v>
      </c>
      <c r="D17" s="47" t="s">
        <v>49</v>
      </c>
      <c r="E17" s="47" t="s">
        <v>24</v>
      </c>
      <c r="F17" s="47" t="s">
        <v>39</v>
      </c>
      <c r="G17" s="47" t="s">
        <v>51</v>
      </c>
      <c r="H17" s="41" t="s">
        <v>69</v>
      </c>
      <c r="I17" s="42"/>
      <c r="J17" s="48">
        <v>163.8</v>
      </c>
      <c r="K17" s="63">
        <v>147.4</v>
      </c>
      <c r="L17" s="44">
        <f t="shared" si="0"/>
        <v>0</v>
      </c>
      <c r="M17" s="45">
        <f t="shared" si="1"/>
        <v>0</v>
      </c>
    </row>
    <row r="18" spans="1:13" ht="22.5">
      <c r="A18" s="38">
        <v>19</v>
      </c>
      <c r="B18" s="46">
        <v>1103906</v>
      </c>
      <c r="C18" s="47" t="s">
        <v>81</v>
      </c>
      <c r="D18" s="47" t="s">
        <v>49</v>
      </c>
      <c r="E18" s="47" t="s">
        <v>24</v>
      </c>
      <c r="F18" s="47" t="s">
        <v>52</v>
      </c>
      <c r="G18" s="47" t="s">
        <v>51</v>
      </c>
      <c r="H18" s="41" t="s">
        <v>69</v>
      </c>
      <c r="I18" s="42"/>
      <c r="J18" s="48">
        <v>318.6</v>
      </c>
      <c r="K18" s="63">
        <v>286.7</v>
      </c>
      <c r="L18" s="44">
        <f t="shared" si="0"/>
        <v>0</v>
      </c>
      <c r="M18" s="45">
        <f t="shared" si="1"/>
        <v>0</v>
      </c>
    </row>
    <row r="19" spans="1:13" ht="15">
      <c r="A19" s="38">
        <v>20</v>
      </c>
      <c r="B19" s="39">
        <v>1103251</v>
      </c>
      <c r="C19" s="40" t="s">
        <v>82</v>
      </c>
      <c r="D19" s="40" t="s">
        <v>30</v>
      </c>
      <c r="E19" s="40" t="s">
        <v>12</v>
      </c>
      <c r="F19" s="40" t="s">
        <v>28</v>
      </c>
      <c r="G19" s="40" t="s">
        <v>15</v>
      </c>
      <c r="H19" s="41" t="s">
        <v>69</v>
      </c>
      <c r="I19" s="42"/>
      <c r="J19" s="50">
        <v>87.4</v>
      </c>
      <c r="K19" s="62">
        <v>79.54</v>
      </c>
      <c r="L19" s="44">
        <f t="shared" si="0"/>
        <v>0</v>
      </c>
      <c r="M19" s="45">
        <f t="shared" si="1"/>
        <v>0</v>
      </c>
    </row>
    <row r="20" spans="1:13" ht="15">
      <c r="A20" s="38">
        <v>21</v>
      </c>
      <c r="B20" s="39">
        <v>1103255</v>
      </c>
      <c r="C20" s="40" t="s">
        <v>82</v>
      </c>
      <c r="D20" s="40" t="s">
        <v>30</v>
      </c>
      <c r="E20" s="40" t="s">
        <v>12</v>
      </c>
      <c r="F20" s="40" t="s">
        <v>26</v>
      </c>
      <c r="G20" s="40" t="s">
        <v>15</v>
      </c>
      <c r="H20" s="41" t="s">
        <v>69</v>
      </c>
      <c r="I20" s="42"/>
      <c r="J20" s="50">
        <v>109.9</v>
      </c>
      <c r="K20" s="62">
        <v>99.84</v>
      </c>
      <c r="L20" s="44">
        <f t="shared" si="0"/>
        <v>0</v>
      </c>
      <c r="M20" s="45">
        <f t="shared" si="1"/>
        <v>0</v>
      </c>
    </row>
    <row r="21" spans="1:13" ht="15">
      <c r="A21" s="38">
        <v>22</v>
      </c>
      <c r="B21" s="39">
        <v>1103259</v>
      </c>
      <c r="C21" s="40" t="s">
        <v>82</v>
      </c>
      <c r="D21" s="40" t="s">
        <v>30</v>
      </c>
      <c r="E21" s="40" t="s">
        <v>12</v>
      </c>
      <c r="F21" s="40" t="s">
        <v>27</v>
      </c>
      <c r="G21" s="40" t="s">
        <v>15</v>
      </c>
      <c r="H21" s="41" t="s">
        <v>69</v>
      </c>
      <c r="I21" s="42"/>
      <c r="J21" s="50">
        <v>191.3</v>
      </c>
      <c r="K21" s="62">
        <v>173.72</v>
      </c>
      <c r="L21" s="44">
        <f t="shared" si="0"/>
        <v>0</v>
      </c>
      <c r="M21" s="45">
        <f t="shared" si="1"/>
        <v>0</v>
      </c>
    </row>
    <row r="22" spans="1:13" ht="15">
      <c r="A22" s="38">
        <v>23</v>
      </c>
      <c r="B22" s="39">
        <v>1103263</v>
      </c>
      <c r="C22" s="40" t="s">
        <v>82</v>
      </c>
      <c r="D22" s="40" t="s">
        <v>30</v>
      </c>
      <c r="E22" s="40" t="s">
        <v>12</v>
      </c>
      <c r="F22" s="40" t="s">
        <v>29</v>
      </c>
      <c r="G22" s="40" t="s">
        <v>15</v>
      </c>
      <c r="H22" s="41" t="s">
        <v>69</v>
      </c>
      <c r="I22" s="42"/>
      <c r="J22" s="50">
        <v>274.3</v>
      </c>
      <c r="K22" s="62">
        <v>249.64</v>
      </c>
      <c r="L22" s="44">
        <f t="shared" si="0"/>
        <v>0</v>
      </c>
      <c r="M22" s="45">
        <f t="shared" si="1"/>
        <v>0</v>
      </c>
    </row>
    <row r="23" spans="1:13" ht="33.75">
      <c r="A23" s="38">
        <v>24</v>
      </c>
      <c r="B23" s="46">
        <v>1401255</v>
      </c>
      <c r="C23" s="47" t="s">
        <v>83</v>
      </c>
      <c r="D23" s="47" t="s">
        <v>53</v>
      </c>
      <c r="E23" s="47" t="s">
        <v>12</v>
      </c>
      <c r="F23" s="47" t="s">
        <v>54</v>
      </c>
      <c r="G23" s="47" t="s">
        <v>5</v>
      </c>
      <c r="H23" s="41" t="s">
        <v>69</v>
      </c>
      <c r="I23" s="42"/>
      <c r="J23" s="48">
        <v>510.9</v>
      </c>
      <c r="K23" s="62">
        <v>464.97</v>
      </c>
      <c r="L23" s="44">
        <f t="shared" si="0"/>
        <v>0</v>
      </c>
      <c r="M23" s="45">
        <f t="shared" si="1"/>
        <v>0</v>
      </c>
    </row>
    <row r="24" spans="1:13" ht="33.75">
      <c r="A24" s="38">
        <v>25</v>
      </c>
      <c r="B24" s="39">
        <v>1401131</v>
      </c>
      <c r="C24" s="40" t="s">
        <v>84</v>
      </c>
      <c r="D24" s="40" t="s">
        <v>31</v>
      </c>
      <c r="E24" s="40" t="s">
        <v>12</v>
      </c>
      <c r="F24" s="40" t="s">
        <v>32</v>
      </c>
      <c r="G24" s="40" t="s">
        <v>16</v>
      </c>
      <c r="H24" s="41" t="s">
        <v>69</v>
      </c>
      <c r="I24" s="42"/>
      <c r="J24" s="43">
        <v>161.8</v>
      </c>
      <c r="K24" s="62">
        <v>146.93</v>
      </c>
      <c r="L24" s="44">
        <f t="shared" si="0"/>
        <v>0</v>
      </c>
      <c r="M24" s="45">
        <f t="shared" si="1"/>
        <v>0</v>
      </c>
    </row>
    <row r="25" spans="1:13" ht="22.5">
      <c r="A25" s="38">
        <v>26</v>
      </c>
      <c r="B25" s="51">
        <v>1401130</v>
      </c>
      <c r="C25" s="40" t="s">
        <v>84</v>
      </c>
      <c r="D25" s="40" t="s">
        <v>33</v>
      </c>
      <c r="E25" s="40" t="s">
        <v>24</v>
      </c>
      <c r="F25" s="40" t="s">
        <v>34</v>
      </c>
      <c r="G25" s="40" t="s">
        <v>25</v>
      </c>
      <c r="H25" s="41" t="s">
        <v>69</v>
      </c>
      <c r="I25" s="42"/>
      <c r="J25" s="43">
        <v>132.9</v>
      </c>
      <c r="K25" s="62">
        <v>120.87</v>
      </c>
      <c r="L25" s="44">
        <f t="shared" si="0"/>
        <v>0</v>
      </c>
      <c r="M25" s="45">
        <f t="shared" si="1"/>
        <v>0</v>
      </c>
    </row>
    <row r="26" spans="1:13" ht="33.75">
      <c r="A26" s="38">
        <v>28</v>
      </c>
      <c r="B26" s="46">
        <v>1401126</v>
      </c>
      <c r="C26" s="47" t="s">
        <v>85</v>
      </c>
      <c r="D26" s="47" t="s">
        <v>55</v>
      </c>
      <c r="E26" s="47" t="s">
        <v>14</v>
      </c>
      <c r="F26" s="47" t="s">
        <v>56</v>
      </c>
      <c r="G26" s="47" t="s">
        <v>5</v>
      </c>
      <c r="H26" s="41" t="s">
        <v>69</v>
      </c>
      <c r="I26" s="42"/>
      <c r="J26" s="48">
        <v>572.2</v>
      </c>
      <c r="K26" s="62">
        <v>520.76</v>
      </c>
      <c r="L26" s="44">
        <f t="shared" si="0"/>
        <v>0</v>
      </c>
      <c r="M26" s="45">
        <f t="shared" si="1"/>
        <v>0</v>
      </c>
    </row>
    <row r="27" spans="1:13" ht="33.75">
      <c r="A27" s="38">
        <v>29</v>
      </c>
      <c r="B27" s="46">
        <v>1401121</v>
      </c>
      <c r="C27" s="47" t="s">
        <v>85</v>
      </c>
      <c r="D27" s="47" t="s">
        <v>57</v>
      </c>
      <c r="E27" s="47" t="s">
        <v>14</v>
      </c>
      <c r="F27" s="47" t="s">
        <v>58</v>
      </c>
      <c r="G27" s="47" t="s">
        <v>5</v>
      </c>
      <c r="H27" s="41" t="s">
        <v>69</v>
      </c>
      <c r="I27" s="42"/>
      <c r="J27" s="48">
        <v>514.9</v>
      </c>
      <c r="K27" s="62">
        <v>468.1</v>
      </c>
      <c r="L27" s="44">
        <f t="shared" si="0"/>
        <v>0</v>
      </c>
      <c r="M27" s="45">
        <f t="shared" si="1"/>
        <v>0</v>
      </c>
    </row>
    <row r="28" spans="1:13" ht="33.75">
      <c r="A28" s="38">
        <v>30</v>
      </c>
      <c r="B28" s="46">
        <v>1401926</v>
      </c>
      <c r="C28" s="47" t="s">
        <v>86</v>
      </c>
      <c r="D28" s="47" t="s">
        <v>59</v>
      </c>
      <c r="E28" s="47" t="s">
        <v>14</v>
      </c>
      <c r="F28" s="47" t="s">
        <v>60</v>
      </c>
      <c r="G28" s="47" t="s">
        <v>16</v>
      </c>
      <c r="H28" s="41" t="s">
        <v>69</v>
      </c>
      <c r="I28" s="42"/>
      <c r="J28" s="48">
        <v>380.9</v>
      </c>
      <c r="K28" s="63">
        <v>342.8</v>
      </c>
      <c r="L28" s="44">
        <f t="shared" si="0"/>
        <v>0</v>
      </c>
      <c r="M28" s="45">
        <f t="shared" si="1"/>
        <v>0</v>
      </c>
    </row>
    <row r="29" spans="1:13" ht="33.75">
      <c r="A29" s="38">
        <v>31</v>
      </c>
      <c r="B29" s="46">
        <v>1401925</v>
      </c>
      <c r="C29" s="47" t="s">
        <v>86</v>
      </c>
      <c r="D29" s="47" t="s">
        <v>59</v>
      </c>
      <c r="E29" s="47" t="s">
        <v>14</v>
      </c>
      <c r="F29" s="47" t="s">
        <v>61</v>
      </c>
      <c r="G29" s="47" t="s">
        <v>16</v>
      </c>
      <c r="H29" s="41" t="s">
        <v>69</v>
      </c>
      <c r="I29" s="42"/>
      <c r="J29" s="48">
        <v>404.8</v>
      </c>
      <c r="K29" s="63">
        <v>364.3</v>
      </c>
      <c r="L29" s="44">
        <f t="shared" si="0"/>
        <v>0</v>
      </c>
      <c r="M29" s="45">
        <f t="shared" si="1"/>
        <v>0</v>
      </c>
    </row>
    <row r="30" spans="1:13" ht="22.5">
      <c r="A30" s="38">
        <v>32</v>
      </c>
      <c r="B30" s="52">
        <v>1401924</v>
      </c>
      <c r="C30" s="53" t="s">
        <v>86</v>
      </c>
      <c r="D30" s="53" t="s">
        <v>59</v>
      </c>
      <c r="E30" s="53" t="s">
        <v>14</v>
      </c>
      <c r="F30" s="53" t="s">
        <v>62</v>
      </c>
      <c r="G30" s="53" t="s">
        <v>25</v>
      </c>
      <c r="H30" s="41" t="s">
        <v>69</v>
      </c>
      <c r="I30" s="42"/>
      <c r="J30" s="54">
        <v>297.3</v>
      </c>
      <c r="K30" s="63">
        <v>267.6</v>
      </c>
      <c r="L30" s="44">
        <f t="shared" si="0"/>
        <v>0</v>
      </c>
      <c r="M30" s="45">
        <f t="shared" si="1"/>
        <v>0</v>
      </c>
    </row>
    <row r="31" spans="1:13" ht="15">
      <c r="A31" s="38">
        <v>33</v>
      </c>
      <c r="B31" s="39">
        <v>1104490</v>
      </c>
      <c r="C31" s="40" t="s">
        <v>87</v>
      </c>
      <c r="D31" s="40" t="s">
        <v>35</v>
      </c>
      <c r="E31" s="40" t="s">
        <v>14</v>
      </c>
      <c r="F31" s="40" t="s">
        <v>29</v>
      </c>
      <c r="G31" s="40" t="s">
        <v>36</v>
      </c>
      <c r="H31" s="41" t="s">
        <v>69</v>
      </c>
      <c r="I31" s="42"/>
      <c r="J31" s="43">
        <v>124.6</v>
      </c>
      <c r="K31" s="62">
        <v>113.54</v>
      </c>
      <c r="L31" s="44">
        <f t="shared" si="0"/>
        <v>0</v>
      </c>
      <c r="M31" s="45">
        <f t="shared" si="1"/>
        <v>0</v>
      </c>
    </row>
    <row r="32" spans="1:13" ht="15">
      <c r="A32" s="38">
        <v>34</v>
      </c>
      <c r="B32" s="39">
        <v>1104491</v>
      </c>
      <c r="C32" s="40" t="s">
        <v>87</v>
      </c>
      <c r="D32" s="40" t="s">
        <v>35</v>
      </c>
      <c r="E32" s="40" t="s">
        <v>14</v>
      </c>
      <c r="F32" s="40" t="s">
        <v>10</v>
      </c>
      <c r="G32" s="40" t="s">
        <v>36</v>
      </c>
      <c r="H32" s="41" t="s">
        <v>69</v>
      </c>
      <c r="I32" s="42"/>
      <c r="J32" s="43">
        <v>217.5</v>
      </c>
      <c r="K32" s="62">
        <v>197.95</v>
      </c>
      <c r="L32" s="44">
        <f t="shared" si="0"/>
        <v>0</v>
      </c>
      <c r="M32" s="45">
        <f t="shared" si="1"/>
        <v>0</v>
      </c>
    </row>
    <row r="33" spans="1:13" ht="15">
      <c r="A33" s="38">
        <v>35</v>
      </c>
      <c r="B33" s="39">
        <v>1104492</v>
      </c>
      <c r="C33" s="40" t="s">
        <v>87</v>
      </c>
      <c r="D33" s="40" t="s">
        <v>35</v>
      </c>
      <c r="E33" s="40" t="s">
        <v>14</v>
      </c>
      <c r="F33" s="40" t="s">
        <v>6</v>
      </c>
      <c r="G33" s="40" t="s">
        <v>15</v>
      </c>
      <c r="H33" s="41" t="s">
        <v>69</v>
      </c>
      <c r="I33" s="42"/>
      <c r="J33" s="43">
        <v>356.8</v>
      </c>
      <c r="K33" s="62">
        <v>325.54</v>
      </c>
      <c r="L33" s="44">
        <f t="shared" si="0"/>
        <v>0</v>
      </c>
      <c r="M33" s="45">
        <f t="shared" si="1"/>
        <v>0</v>
      </c>
    </row>
    <row r="34" spans="1:13" ht="15">
      <c r="A34" s="38">
        <v>36</v>
      </c>
      <c r="B34" s="39">
        <v>1104520</v>
      </c>
      <c r="C34" s="40" t="s">
        <v>88</v>
      </c>
      <c r="D34" s="40" t="s">
        <v>37</v>
      </c>
      <c r="E34" s="40" t="s">
        <v>14</v>
      </c>
      <c r="F34" s="40" t="s">
        <v>13</v>
      </c>
      <c r="G34" s="40" t="s">
        <v>15</v>
      </c>
      <c r="H34" s="41" t="s">
        <v>69</v>
      </c>
      <c r="I34" s="42"/>
      <c r="J34" s="43">
        <v>241.8</v>
      </c>
      <c r="K34" s="62">
        <v>219.58</v>
      </c>
      <c r="L34" s="44">
        <f t="shared" si="0"/>
        <v>0</v>
      </c>
      <c r="M34" s="45">
        <f t="shared" si="1"/>
        <v>0</v>
      </c>
    </row>
    <row r="35" spans="1:13" ht="15">
      <c r="A35" s="38">
        <v>37</v>
      </c>
      <c r="B35" s="39">
        <v>1104522</v>
      </c>
      <c r="C35" s="40" t="s">
        <v>88</v>
      </c>
      <c r="D35" s="40" t="s">
        <v>37</v>
      </c>
      <c r="E35" s="40" t="s">
        <v>14</v>
      </c>
      <c r="F35" s="40" t="s">
        <v>20</v>
      </c>
      <c r="G35" s="40" t="s">
        <v>36</v>
      </c>
      <c r="H35" s="41" t="s">
        <v>69</v>
      </c>
      <c r="I35" s="42"/>
      <c r="J35" s="43">
        <v>427.1</v>
      </c>
      <c r="K35" s="62">
        <v>387.85</v>
      </c>
      <c r="L35" s="44">
        <f t="shared" si="0"/>
        <v>0</v>
      </c>
      <c r="M35" s="45">
        <f t="shared" si="1"/>
        <v>0</v>
      </c>
    </row>
    <row r="36" spans="1:13" ht="33.75">
      <c r="A36" s="38">
        <v>38</v>
      </c>
      <c r="B36" s="39">
        <v>1104524</v>
      </c>
      <c r="C36" s="40" t="s">
        <v>88</v>
      </c>
      <c r="D36" s="40" t="s">
        <v>37</v>
      </c>
      <c r="E36" s="40" t="s">
        <v>14</v>
      </c>
      <c r="F36" s="40" t="s">
        <v>19</v>
      </c>
      <c r="G36" s="40" t="s">
        <v>23</v>
      </c>
      <c r="H36" s="41" t="s">
        <v>69</v>
      </c>
      <c r="I36" s="42"/>
      <c r="J36" s="43">
        <v>486</v>
      </c>
      <c r="K36" s="62">
        <v>442.02</v>
      </c>
      <c r="L36" s="44">
        <f t="shared" si="0"/>
        <v>0</v>
      </c>
      <c r="M36" s="45">
        <f t="shared" si="1"/>
        <v>0</v>
      </c>
    </row>
    <row r="37" spans="1:13" ht="33.75">
      <c r="A37" s="38">
        <v>39</v>
      </c>
      <c r="B37" s="39">
        <v>1104727</v>
      </c>
      <c r="C37" s="40" t="s">
        <v>89</v>
      </c>
      <c r="D37" s="40" t="s">
        <v>38</v>
      </c>
      <c r="E37" s="40" t="s">
        <v>14</v>
      </c>
      <c r="F37" s="40" t="s">
        <v>27</v>
      </c>
      <c r="G37" s="40" t="s">
        <v>23</v>
      </c>
      <c r="H37" s="41" t="s">
        <v>69</v>
      </c>
      <c r="I37" s="42"/>
      <c r="J37" s="43">
        <v>220.7</v>
      </c>
      <c r="K37" s="63">
        <v>198.6</v>
      </c>
      <c r="L37" s="44">
        <f t="shared" si="0"/>
        <v>0</v>
      </c>
      <c r="M37" s="45">
        <f t="shared" si="1"/>
        <v>0</v>
      </c>
    </row>
    <row r="38" spans="1:13" ht="33.75">
      <c r="A38" s="38">
        <v>40</v>
      </c>
      <c r="B38" s="39">
        <v>1104725</v>
      </c>
      <c r="C38" s="40" t="s">
        <v>89</v>
      </c>
      <c r="D38" s="40" t="s">
        <v>38</v>
      </c>
      <c r="E38" s="40" t="s">
        <v>14</v>
      </c>
      <c r="F38" s="40" t="s">
        <v>29</v>
      </c>
      <c r="G38" s="40" t="s">
        <v>23</v>
      </c>
      <c r="H38" s="41" t="s">
        <v>69</v>
      </c>
      <c r="I38" s="42"/>
      <c r="J38" s="43">
        <v>489.8</v>
      </c>
      <c r="K38" s="62">
        <v>444.84</v>
      </c>
      <c r="L38" s="44">
        <f t="shared" si="0"/>
        <v>0</v>
      </c>
      <c r="M38" s="45">
        <f t="shared" si="1"/>
        <v>0</v>
      </c>
    </row>
    <row r="39" spans="1:13" ht="33.75">
      <c r="A39" s="38">
        <v>41</v>
      </c>
      <c r="B39" s="39">
        <v>1104728</v>
      </c>
      <c r="C39" s="40" t="s">
        <v>89</v>
      </c>
      <c r="D39" s="40" t="s">
        <v>38</v>
      </c>
      <c r="E39" s="40" t="s">
        <v>14</v>
      </c>
      <c r="F39" s="40" t="s">
        <v>10</v>
      </c>
      <c r="G39" s="40" t="s">
        <v>23</v>
      </c>
      <c r="H39" s="41" t="s">
        <v>69</v>
      </c>
      <c r="I39" s="42"/>
      <c r="J39" s="43">
        <v>809.2</v>
      </c>
      <c r="K39" s="62">
        <v>735.08</v>
      </c>
      <c r="L39" s="44">
        <f t="shared" si="0"/>
        <v>0</v>
      </c>
      <c r="M39" s="45">
        <f t="shared" si="1"/>
        <v>0</v>
      </c>
    </row>
    <row r="40" spans="1:13" ht="33.75">
      <c r="A40" s="38">
        <v>42</v>
      </c>
      <c r="B40" s="39">
        <v>1104726</v>
      </c>
      <c r="C40" s="40" t="s">
        <v>89</v>
      </c>
      <c r="D40" s="40" t="s">
        <v>38</v>
      </c>
      <c r="E40" s="40" t="s">
        <v>14</v>
      </c>
      <c r="F40" s="40" t="s">
        <v>6</v>
      </c>
      <c r="G40" s="40" t="s">
        <v>23</v>
      </c>
      <c r="H40" s="41" t="s">
        <v>69</v>
      </c>
      <c r="I40" s="42"/>
      <c r="J40" s="43">
        <v>1049.6</v>
      </c>
      <c r="K40" s="62">
        <v>955.24</v>
      </c>
      <c r="L40" s="44">
        <f t="shared" si="0"/>
        <v>0</v>
      </c>
      <c r="M40" s="45">
        <f t="shared" si="1"/>
        <v>0</v>
      </c>
    </row>
    <row r="41" spans="1:13" ht="33.75">
      <c r="A41" s="38">
        <v>43</v>
      </c>
      <c r="B41" s="46">
        <v>1325651</v>
      </c>
      <c r="C41" s="47" t="s">
        <v>90</v>
      </c>
      <c r="D41" s="47" t="s">
        <v>64</v>
      </c>
      <c r="E41" s="47" t="s">
        <v>21</v>
      </c>
      <c r="F41" s="47" t="s">
        <v>65</v>
      </c>
      <c r="G41" s="47" t="s">
        <v>23</v>
      </c>
      <c r="H41" s="41" t="s">
        <v>69</v>
      </c>
      <c r="I41" s="42"/>
      <c r="J41" s="48">
        <v>199.6</v>
      </c>
      <c r="K41" s="62">
        <v>181.26</v>
      </c>
      <c r="L41" s="44">
        <f t="shared" si="0"/>
        <v>0</v>
      </c>
      <c r="M41" s="45">
        <f t="shared" si="1"/>
        <v>0</v>
      </c>
    </row>
    <row r="42" spans="1:13" ht="33.75">
      <c r="A42" s="38">
        <v>44</v>
      </c>
      <c r="B42" s="46">
        <v>1325653</v>
      </c>
      <c r="C42" s="47" t="s">
        <v>90</v>
      </c>
      <c r="D42" s="47" t="s">
        <v>64</v>
      </c>
      <c r="E42" s="47" t="s">
        <v>21</v>
      </c>
      <c r="F42" s="47" t="s">
        <v>63</v>
      </c>
      <c r="G42" s="47" t="s">
        <v>23</v>
      </c>
      <c r="H42" s="41" t="s">
        <v>69</v>
      </c>
      <c r="I42" s="42"/>
      <c r="J42" s="48">
        <v>399.1</v>
      </c>
      <c r="K42" s="62">
        <v>362.54</v>
      </c>
      <c r="L42" s="44">
        <f t="shared" si="0"/>
        <v>0</v>
      </c>
      <c r="M42" s="45">
        <f t="shared" si="1"/>
        <v>0</v>
      </c>
    </row>
    <row r="43" spans="1:13" ht="33.75">
      <c r="A43" s="38">
        <v>45</v>
      </c>
      <c r="B43" s="46">
        <v>1325541</v>
      </c>
      <c r="C43" s="47" t="s">
        <v>91</v>
      </c>
      <c r="D43" s="47" t="s">
        <v>67</v>
      </c>
      <c r="E43" s="47" t="s">
        <v>14</v>
      </c>
      <c r="F43" s="47" t="s">
        <v>66</v>
      </c>
      <c r="G43" s="47" t="s">
        <v>23</v>
      </c>
      <c r="H43" s="41" t="s">
        <v>69</v>
      </c>
      <c r="I43" s="42"/>
      <c r="J43" s="48">
        <v>191.3</v>
      </c>
      <c r="K43" s="62">
        <v>173.8</v>
      </c>
      <c r="L43" s="44">
        <f t="shared" si="0"/>
        <v>0</v>
      </c>
      <c r="M43" s="45">
        <f t="shared" si="1"/>
        <v>0</v>
      </c>
    </row>
    <row r="44" spans="1:13" ht="33.75">
      <c r="A44" s="38">
        <v>46</v>
      </c>
      <c r="B44" s="55">
        <v>1070015</v>
      </c>
      <c r="C44" s="40" t="s">
        <v>92</v>
      </c>
      <c r="D44" s="40" t="s">
        <v>42</v>
      </c>
      <c r="E44" s="40" t="s">
        <v>12</v>
      </c>
      <c r="F44" s="40" t="s">
        <v>27</v>
      </c>
      <c r="G44" s="40" t="s">
        <v>5</v>
      </c>
      <c r="H44" s="41" t="s">
        <v>69</v>
      </c>
      <c r="I44" s="42"/>
      <c r="J44" s="56">
        <v>856</v>
      </c>
      <c r="K44" s="62">
        <v>777.5</v>
      </c>
      <c r="L44" s="44">
        <f t="shared" si="0"/>
        <v>0</v>
      </c>
      <c r="M44" s="45">
        <f t="shared" si="1"/>
        <v>0</v>
      </c>
    </row>
    <row r="45" spans="1:13" ht="33.75">
      <c r="A45" s="38">
        <v>47</v>
      </c>
      <c r="B45" s="55">
        <v>1070016</v>
      </c>
      <c r="C45" s="40" t="s">
        <v>92</v>
      </c>
      <c r="D45" s="40" t="s">
        <v>42</v>
      </c>
      <c r="E45" s="40" t="s">
        <v>12</v>
      </c>
      <c r="F45" s="40" t="s">
        <v>29</v>
      </c>
      <c r="G45" s="40" t="s">
        <v>5</v>
      </c>
      <c r="H45" s="41" t="s">
        <v>69</v>
      </c>
      <c r="I45" s="42"/>
      <c r="J45" s="56">
        <v>1703.6</v>
      </c>
      <c r="K45" s="62">
        <v>1547.21</v>
      </c>
      <c r="L45" s="44">
        <f t="shared" si="0"/>
        <v>0</v>
      </c>
      <c r="M45" s="45">
        <f t="shared" si="1"/>
        <v>0</v>
      </c>
    </row>
    <row r="46" spans="1:13" ht="33.75">
      <c r="A46" s="38">
        <v>48</v>
      </c>
      <c r="B46" s="55">
        <v>1070979</v>
      </c>
      <c r="C46" s="40" t="s">
        <v>92</v>
      </c>
      <c r="D46" s="40" t="s">
        <v>43</v>
      </c>
      <c r="E46" s="40" t="s">
        <v>40</v>
      </c>
      <c r="F46" s="40" t="s">
        <v>27</v>
      </c>
      <c r="G46" s="40" t="s">
        <v>5</v>
      </c>
      <c r="H46" s="41" t="s">
        <v>69</v>
      </c>
      <c r="I46" s="42"/>
      <c r="J46" s="56">
        <v>693.4</v>
      </c>
      <c r="K46" s="62">
        <v>631.06</v>
      </c>
      <c r="L46" s="44">
        <f t="shared" si="0"/>
        <v>0</v>
      </c>
      <c r="M46" s="45">
        <f t="shared" si="1"/>
        <v>0</v>
      </c>
    </row>
    <row r="47" spans="1:13" ht="33.75">
      <c r="A47" s="38">
        <v>49</v>
      </c>
      <c r="B47" s="55">
        <v>1070975</v>
      </c>
      <c r="C47" s="40" t="s">
        <v>92</v>
      </c>
      <c r="D47" s="40" t="s">
        <v>43</v>
      </c>
      <c r="E47" s="40" t="s">
        <v>40</v>
      </c>
      <c r="F47" s="40" t="s">
        <v>29</v>
      </c>
      <c r="G47" s="40" t="s">
        <v>93</v>
      </c>
      <c r="H47" s="41" t="s">
        <v>69</v>
      </c>
      <c r="I47" s="42"/>
      <c r="J47" s="56">
        <v>1386.8</v>
      </c>
      <c r="K47" s="62">
        <v>1262.13</v>
      </c>
      <c r="L47" s="44">
        <f t="shared" si="0"/>
        <v>0</v>
      </c>
      <c r="M47" s="45">
        <f t="shared" si="1"/>
        <v>0</v>
      </c>
    </row>
    <row r="48" spans="1:13" ht="33.75">
      <c r="A48" s="38">
        <v>50</v>
      </c>
      <c r="B48" s="55">
        <v>1072635</v>
      </c>
      <c r="C48" s="40" t="s">
        <v>94</v>
      </c>
      <c r="D48" s="40" t="s">
        <v>44</v>
      </c>
      <c r="E48" s="40" t="s">
        <v>14</v>
      </c>
      <c r="F48" s="40" t="s">
        <v>22</v>
      </c>
      <c r="G48" s="40" t="s">
        <v>23</v>
      </c>
      <c r="H48" s="41" t="s">
        <v>69</v>
      </c>
      <c r="I48" s="42"/>
      <c r="J48" s="43">
        <v>183.1</v>
      </c>
      <c r="K48" s="62">
        <v>166.31</v>
      </c>
      <c r="L48" s="44">
        <f t="shared" si="0"/>
        <v>0</v>
      </c>
      <c r="M48" s="45">
        <f t="shared" si="1"/>
        <v>0</v>
      </c>
    </row>
    <row r="49" spans="1:13" ht="33.75">
      <c r="A49" s="38">
        <v>51</v>
      </c>
      <c r="B49" s="49">
        <v>1072636</v>
      </c>
      <c r="C49" s="40" t="s">
        <v>94</v>
      </c>
      <c r="D49" s="40" t="s">
        <v>44</v>
      </c>
      <c r="E49" s="40" t="s">
        <v>14</v>
      </c>
      <c r="F49" s="40" t="s">
        <v>41</v>
      </c>
      <c r="G49" s="40" t="s">
        <v>23</v>
      </c>
      <c r="H49" s="41" t="s">
        <v>69</v>
      </c>
      <c r="I49" s="42"/>
      <c r="J49" s="43">
        <v>366.2</v>
      </c>
      <c r="K49" s="62">
        <v>332.84</v>
      </c>
      <c r="L49" s="44">
        <f t="shared" si="0"/>
        <v>0</v>
      </c>
      <c r="M49" s="45">
        <f t="shared" si="1"/>
        <v>0</v>
      </c>
    </row>
    <row r="50" spans="1:13" ht="33.75">
      <c r="A50" s="38">
        <v>52</v>
      </c>
      <c r="B50" s="55">
        <v>1072627</v>
      </c>
      <c r="C50" s="40" t="s">
        <v>95</v>
      </c>
      <c r="D50" s="40" t="s">
        <v>45</v>
      </c>
      <c r="E50" s="40" t="s">
        <v>14</v>
      </c>
      <c r="F50" s="40" t="s">
        <v>27</v>
      </c>
      <c r="G50" s="40" t="s">
        <v>16</v>
      </c>
      <c r="H50" s="41" t="s">
        <v>69</v>
      </c>
      <c r="I50" s="42"/>
      <c r="J50" s="43">
        <v>161.6</v>
      </c>
      <c r="K50" s="62">
        <v>146.91</v>
      </c>
      <c r="L50" s="44">
        <f t="shared" si="0"/>
        <v>0</v>
      </c>
      <c r="M50" s="45">
        <f t="shared" si="1"/>
        <v>0</v>
      </c>
    </row>
    <row r="51" spans="1:13" ht="22.5">
      <c r="A51" s="38">
        <v>53</v>
      </c>
      <c r="B51" s="57">
        <v>1072628</v>
      </c>
      <c r="C51" s="40" t="s">
        <v>95</v>
      </c>
      <c r="D51" s="40" t="s">
        <v>45</v>
      </c>
      <c r="E51" s="40" t="s">
        <v>14</v>
      </c>
      <c r="F51" s="40" t="s">
        <v>46</v>
      </c>
      <c r="G51" s="40" t="s">
        <v>25</v>
      </c>
      <c r="H51" s="41" t="s">
        <v>69</v>
      </c>
      <c r="I51" s="42"/>
      <c r="J51" s="43">
        <v>203.5</v>
      </c>
      <c r="K51" s="62">
        <v>185</v>
      </c>
      <c r="L51" s="44">
        <f t="shared" si="0"/>
        <v>0</v>
      </c>
      <c r="M51" s="45">
        <f t="shared" si="1"/>
        <v>0</v>
      </c>
    </row>
    <row r="52" spans="1:13" ht="33.75">
      <c r="A52" s="38">
        <v>54</v>
      </c>
      <c r="B52" s="58">
        <v>1079030</v>
      </c>
      <c r="C52" s="47" t="s">
        <v>96</v>
      </c>
      <c r="D52" s="47" t="s">
        <v>68</v>
      </c>
      <c r="E52" s="47" t="s">
        <v>14</v>
      </c>
      <c r="F52" s="47" t="s">
        <v>27</v>
      </c>
      <c r="G52" s="47" t="s">
        <v>23</v>
      </c>
      <c r="H52" s="41" t="s">
        <v>69</v>
      </c>
      <c r="I52" s="42"/>
      <c r="J52" s="48">
        <v>884.3</v>
      </c>
      <c r="K52" s="62">
        <v>804.8</v>
      </c>
      <c r="L52" s="44">
        <f t="shared" si="0"/>
        <v>0</v>
      </c>
      <c r="M52" s="45">
        <f t="shared" si="1"/>
        <v>0</v>
      </c>
    </row>
    <row r="53" spans="1:13" ht="33.75">
      <c r="A53" s="38">
        <v>55</v>
      </c>
      <c r="B53" s="58">
        <v>1079031</v>
      </c>
      <c r="C53" s="47" t="s">
        <v>96</v>
      </c>
      <c r="D53" s="47" t="s">
        <v>68</v>
      </c>
      <c r="E53" s="47" t="s">
        <v>14</v>
      </c>
      <c r="F53" s="47" t="s">
        <v>29</v>
      </c>
      <c r="G53" s="47" t="s">
        <v>23</v>
      </c>
      <c r="H53" s="41" t="s">
        <v>69</v>
      </c>
      <c r="I53" s="42"/>
      <c r="J53" s="48">
        <v>1182.3</v>
      </c>
      <c r="K53" s="62">
        <v>1076.01</v>
      </c>
      <c r="L53" s="44">
        <f t="shared" si="0"/>
        <v>0</v>
      </c>
      <c r="M53" s="45">
        <f t="shared" si="1"/>
        <v>0</v>
      </c>
    </row>
    <row r="54" spans="1:13" ht="15" hidden="1">
      <c r="A54" s="30"/>
      <c r="B54" s="31"/>
      <c r="C54" s="32"/>
      <c r="D54" s="32"/>
      <c r="E54" s="32"/>
      <c r="F54" s="32"/>
      <c r="G54" s="32"/>
      <c r="H54" s="33"/>
      <c r="I54" s="34"/>
      <c r="J54" s="35"/>
      <c r="K54" s="64"/>
      <c r="L54" s="36">
        <f>SUM(L7:L53)</f>
        <v>0</v>
      </c>
      <c r="M54" s="37">
        <f>SUM(M7:M53)</f>
        <v>0</v>
      </c>
    </row>
    <row r="55" spans="1:13" s="21" customFormat="1" ht="15">
      <c r="A55" s="67" t="s">
        <v>126</v>
      </c>
      <c r="B55" s="68"/>
      <c r="C55" s="68"/>
      <c r="D55" s="68"/>
      <c r="E55" s="68"/>
      <c r="F55" s="68"/>
      <c r="G55" s="68"/>
      <c r="H55" s="68"/>
      <c r="I55" s="68"/>
      <c r="J55" s="68"/>
      <c r="K55" s="69"/>
      <c r="L55" s="73">
        <f>SUM(M7:M53)</f>
        <v>0</v>
      </c>
      <c r="M55" s="74"/>
    </row>
    <row r="56" spans="1:13" s="21" customFormat="1" ht="15">
      <c r="A56" s="70" t="s">
        <v>127</v>
      </c>
      <c r="B56" s="71"/>
      <c r="C56" s="71"/>
      <c r="D56" s="71"/>
      <c r="E56" s="71"/>
      <c r="F56" s="71"/>
      <c r="G56" s="71"/>
      <c r="H56" s="71"/>
      <c r="I56" s="71"/>
      <c r="J56" s="71"/>
      <c r="K56" s="72"/>
      <c r="L56" s="73">
        <f>L55*0.1</f>
        <v>0</v>
      </c>
      <c r="M56" s="74"/>
    </row>
    <row r="57" spans="1:13" s="21" customFormat="1" ht="15">
      <c r="A57" s="70" t="s">
        <v>128</v>
      </c>
      <c r="B57" s="71"/>
      <c r="C57" s="71"/>
      <c r="D57" s="71"/>
      <c r="E57" s="71"/>
      <c r="F57" s="71"/>
      <c r="G57" s="71"/>
      <c r="H57" s="71"/>
      <c r="I57" s="71"/>
      <c r="J57" s="71"/>
      <c r="K57" s="72"/>
      <c r="L57" s="73">
        <f>L55+L56</f>
        <v>0</v>
      </c>
      <c r="M57" s="74"/>
    </row>
  </sheetData>
  <sheetProtection/>
  <mergeCells count="8">
    <mergeCell ref="A2:M2"/>
    <mergeCell ref="A3:M3"/>
    <mergeCell ref="A55:K55"/>
    <mergeCell ref="A56:K56"/>
    <mergeCell ref="A57:K57"/>
    <mergeCell ref="L55:M55"/>
    <mergeCell ref="L56:M56"/>
    <mergeCell ref="L57:M5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25.7109375" style="0" customWidth="1"/>
    <col min="3" max="3" width="31.57421875" style="0" customWidth="1"/>
    <col min="5" max="5" width="14.57421875" style="0" customWidth="1"/>
    <col min="6" max="6" width="14.421875" style="0" customWidth="1"/>
    <col min="7" max="7" width="21.00390625" style="0" customWidth="1"/>
  </cols>
  <sheetData>
    <row r="2" spans="2:7" ht="15">
      <c r="B2" s="1" t="s">
        <v>103</v>
      </c>
      <c r="C2" s="1"/>
      <c r="D2" s="1"/>
      <c r="E2" s="1" t="s">
        <v>104</v>
      </c>
      <c r="F2" s="2"/>
      <c r="G2" s="2"/>
    </row>
    <row r="4" spans="2:7" ht="15.75" thickBot="1">
      <c r="B4" s="2"/>
      <c r="C4" s="2"/>
      <c r="D4" s="2"/>
      <c r="E4" s="2"/>
      <c r="F4" s="2"/>
      <c r="G4" s="2"/>
    </row>
    <row r="5" spans="2:7" ht="36.75" thickBot="1">
      <c r="B5" s="3" t="s">
        <v>105</v>
      </c>
      <c r="C5" s="4" t="s">
        <v>131</v>
      </c>
      <c r="D5" s="2"/>
      <c r="E5" s="5" t="s">
        <v>106</v>
      </c>
      <c r="F5" s="6" t="s">
        <v>107</v>
      </c>
      <c r="G5" s="7" t="s">
        <v>108</v>
      </c>
    </row>
    <row r="6" spans="2:7" ht="15.75" thickBot="1">
      <c r="B6" s="8"/>
      <c r="C6" s="9"/>
      <c r="D6" s="2"/>
      <c r="E6" s="10">
        <f>'Phoenix pharma'!L54</f>
        <v>0</v>
      </c>
      <c r="F6" s="11">
        <f>'Phoenix pharma'!M54</f>
        <v>0</v>
      </c>
      <c r="G6" s="12">
        <f>F6*1.1</f>
        <v>0</v>
      </c>
    </row>
    <row r="7" spans="2:7" ht="24.75" thickBot="1">
      <c r="B7" s="3" t="s">
        <v>109</v>
      </c>
      <c r="C7" s="13" t="s">
        <v>110</v>
      </c>
      <c r="D7" s="2"/>
      <c r="E7" s="75" t="s">
        <v>111</v>
      </c>
      <c r="F7" s="76"/>
      <c r="G7" s="77"/>
    </row>
    <row r="8" spans="2:7" ht="15.75" thickBot="1">
      <c r="B8" s="8"/>
      <c r="C8" s="9"/>
      <c r="D8" s="2"/>
      <c r="E8" s="14">
        <v>0</v>
      </c>
      <c r="F8" s="15">
        <v>0</v>
      </c>
      <c r="G8" s="16">
        <v>0</v>
      </c>
    </row>
    <row r="9" spans="2:7" ht="15">
      <c r="B9" s="3" t="s">
        <v>112</v>
      </c>
      <c r="C9" s="13" t="s">
        <v>113</v>
      </c>
      <c r="D9" s="2"/>
      <c r="E9" s="9"/>
      <c r="F9" s="9"/>
      <c r="G9" s="17"/>
    </row>
    <row r="10" spans="2:7" ht="15">
      <c r="B10" s="8"/>
      <c r="C10" s="9"/>
      <c r="D10" s="2"/>
      <c r="E10" s="9"/>
      <c r="F10" s="9"/>
      <c r="G10" s="17"/>
    </row>
    <row r="11" spans="2:7" ht="15">
      <c r="B11" s="3" t="s">
        <v>114</v>
      </c>
      <c r="C11" s="13" t="s">
        <v>115</v>
      </c>
      <c r="D11" s="2"/>
      <c r="E11" s="9"/>
      <c r="F11" s="9"/>
      <c r="G11" s="17"/>
    </row>
    <row r="12" spans="2:7" ht="15">
      <c r="B12" s="8"/>
      <c r="C12" s="9"/>
      <c r="D12" s="2"/>
      <c r="E12" s="2"/>
      <c r="F12" s="2"/>
      <c r="G12" s="17"/>
    </row>
    <row r="13" spans="2:7" ht="15.75">
      <c r="B13" s="3" t="s">
        <v>116</v>
      </c>
      <c r="C13" s="13" t="s">
        <v>117</v>
      </c>
      <c r="D13" s="2"/>
      <c r="E13" s="18" t="s">
        <v>118</v>
      </c>
      <c r="F13" s="19">
        <v>3</v>
      </c>
      <c r="G13" s="17"/>
    </row>
    <row r="14" spans="2:7" ht="15">
      <c r="B14" s="8"/>
      <c r="C14" s="9"/>
      <c r="D14" s="2"/>
      <c r="E14" s="9"/>
      <c r="F14" s="9"/>
      <c r="G14" s="17"/>
    </row>
    <row r="15" spans="2:7" ht="24">
      <c r="B15" s="3" t="s">
        <v>119</v>
      </c>
      <c r="C15" s="4" t="s">
        <v>120</v>
      </c>
      <c r="D15" s="2"/>
      <c r="E15" s="18" t="s">
        <v>121</v>
      </c>
      <c r="F15" s="13" t="s">
        <v>122</v>
      </c>
      <c r="G15" s="2"/>
    </row>
    <row r="16" spans="2:7" ht="15">
      <c r="B16" s="8"/>
      <c r="C16" s="9"/>
      <c r="D16" s="2"/>
      <c r="E16" s="2"/>
      <c r="F16" s="2"/>
      <c r="G16" s="2"/>
    </row>
    <row r="17" spans="2:3" ht="25.5">
      <c r="B17" s="3" t="s">
        <v>123</v>
      </c>
      <c r="C17" s="4" t="s">
        <v>125</v>
      </c>
    </row>
    <row r="18" spans="2:3" ht="15">
      <c r="B18" s="8"/>
      <c r="C18" s="9"/>
    </row>
    <row r="19" spans="2:3" ht="15">
      <c r="B19" s="3" t="s">
        <v>124</v>
      </c>
      <c r="C19" s="20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2015-08-02T20:30:28Z</cp:lastPrinted>
  <dcterms:created xsi:type="dcterms:W3CDTF">2013-07-24T11:49:32Z</dcterms:created>
  <dcterms:modified xsi:type="dcterms:W3CDTF">2016-09-29T08:49:37Z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