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Beohem 3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<sst xmlns="http://schemas.openxmlformats.org/spreadsheetml/2006/main" count="52" uniqueCount="51">
  <si>
    <t>Партија</t>
  </si>
  <si>
    <t>Предмет набавке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</si>
  <si>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</si>
  <si>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</si>
  <si>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</si>
  <si>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</si>
  <si>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</si>
  <si>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</si>
  <si>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</si>
  <si>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</si>
  <si>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</si>
  <si>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</si>
  <si>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 xml:space="preserve">Количина </t>
  </si>
  <si>
    <t>Прашак и растварач за раствор за ињекцију/инфузију</t>
  </si>
  <si>
    <t>Назив добављача: "Beohem 3" d.o.o., Београд</t>
  </si>
  <si>
    <t>Koncentrat faktora VIII i von Willebrand-ovog faktora  (odnos vWFRcof:faktoru VIII najmanje 1)</t>
  </si>
  <si>
    <t>0066201;
0066202;
0066700; 0066702; 0066703</t>
  </si>
  <si>
    <t>Haemate P 500
Haemate P 1000
Wilate 450      Wilate 500      Wilate 1000</t>
  </si>
  <si>
    <t>ij</t>
  </si>
  <si>
    <t xml:space="preserve">CSL Behring GMBH
CSL Behring GMBH 
Octapharma pharmazeutika produktionsges.M.B.H
Octapharma pharmazeutika produktionsges.M.B.H
Octapharma pharmazeutika produktionsges.M.B.H
</t>
  </si>
  <si>
    <t>450 ij i/ili 500 ij i 900 ij i/ili 1000 ij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</si>
  <si>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</si>
  <si>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</si>
  <si>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</si>
  <si>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</si>
  <si>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</si>
  <si>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</si>
  <si>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</si>
  <si>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</si>
  <si>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</si>
  <si>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</si>
  <si>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</si>
  <si>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</si>
  <si>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</si>
  <si>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</si>
  <si>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</si>
  <si>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</si>
  <si>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</si>
  <si>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</si>
  <si>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</si>
  <si>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</si>
  <si>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</si>
  <si>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</si>
  <si>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Лекови за лечење хемофилије</t>
  </si>
  <si>
    <t>404-1-110/16-47</t>
  </si>
  <si>
    <t>Beohem 3" d.o.o</t>
  </si>
  <si>
    <t xml:space="preserve">Јединична цена </t>
  </si>
  <si>
    <t xml:space="preserve">Процењена јединична цена </t>
  </si>
  <si>
    <t>Број понуда по партији</t>
  </si>
  <si>
    <t>Проењена укупна вредност без ПДВ</t>
  </si>
  <si>
    <t>Укупна вредност без ПДВ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</si>
</sst>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63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1B1B1B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57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59" applyNumberFormat="1" applyFont="1" applyFill="1" applyBorder="1" applyAlignment="1">
      <alignment horizontal="center" vertical="center" wrapText="1"/>
      <protection/>
    </xf>
    <xf numFmtId="49" fontId="43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41" fillId="0" borderId="0" xfId="58" applyFont="1" applyAlignment="1">
      <alignment vertical="center"/>
      <protection/>
    </xf>
    <xf numFmtId="0" fontId="0" fillId="0" borderId="0" xfId="58">
      <alignment/>
      <protection/>
    </xf>
    <xf numFmtId="0" fontId="7" fillId="34" borderId="10" xfId="58" applyFont="1" applyFill="1" applyBorder="1" applyAlignment="1">
      <alignment horizontal="center" vertical="center" wrapText="1"/>
      <protection/>
    </xf>
    <xf numFmtId="4" fontId="46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7" fillId="0" borderId="0" xfId="58" applyFont="1" applyAlignment="1">
      <alignment wrapText="1"/>
      <protection/>
    </xf>
    <xf numFmtId="0" fontId="44" fillId="0" borderId="0" xfId="58" applyFont="1" applyAlignment="1">
      <alignment wrapText="1"/>
      <protection/>
    </xf>
    <xf numFmtId="4" fontId="41" fillId="0" borderId="11" xfId="58" applyNumberFormat="1" applyFont="1" applyBorder="1" applyAlignment="1">
      <alignment vertical="center" wrapText="1"/>
      <protection/>
    </xf>
    <xf numFmtId="4" fontId="41" fillId="0" borderId="13" xfId="58" applyNumberFormat="1" applyFont="1" applyBorder="1" applyAlignment="1">
      <alignment vertical="center" wrapText="1"/>
      <protection/>
    </xf>
    <xf numFmtId="0" fontId="44" fillId="0" borderId="10" xfId="58" applyFont="1" applyBorder="1" applyAlignment="1">
      <alignment horizontal="center" vertical="center" wrapText="1"/>
      <protection/>
    </xf>
    <xf numFmtId="3" fontId="41" fillId="0" borderId="14" xfId="58" applyNumberFormat="1" applyFont="1" applyBorder="1" applyAlignment="1">
      <alignment vertical="center" wrapText="1"/>
      <protection/>
    </xf>
    <xf numFmtId="3" fontId="41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8" fillId="0" borderId="10" xfId="58" applyNumberFormat="1" applyFont="1" applyBorder="1" applyAlignment="1">
      <alignment horizontal="center" vertical="center" wrapText="1"/>
      <protection/>
    </xf>
    <xf numFmtId="0" fontId="46" fillId="35" borderId="10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4" fontId="49" fillId="33" borderId="16" xfId="0" applyNumberFormat="1" applyFont="1" applyFill="1" applyBorder="1" applyAlignment="1">
      <alignment vertical="center"/>
    </xf>
    <xf numFmtId="4" fontId="50" fillId="0" borderId="10" xfId="0" applyNumberFormat="1" applyFont="1" applyBorder="1" applyAlignment="1">
      <alignment horizontal="right" vertical="center"/>
    </xf>
    <xf numFmtId="4" fontId="2" fillId="36" borderId="10" xfId="55" applyNumberFormat="1" applyFont="1" applyFill="1" applyBorder="1" applyAlignment="1">
      <alignment horizontal="center" vertical="center" wrapText="1"/>
      <protection/>
    </xf>
    <xf numFmtId="4" fontId="3" fillId="36" borderId="10" xfId="0" applyNumberFormat="1" applyFont="1" applyFill="1" applyBorder="1" applyAlignment="1" applyProtection="1">
      <alignment horizontal="right" vertical="center" wrapText="1"/>
      <protection locked="0"/>
    </xf>
    <xf numFmtId="4" fontId="50" fillId="36" borderId="10" xfId="0" applyNumberFormat="1" applyFont="1" applyFill="1" applyBorder="1" applyAlignment="1">
      <alignment horizontal="center" vertical="center"/>
    </xf>
    <xf numFmtId="4" fontId="49" fillId="33" borderId="10" xfId="0" applyNumberFormat="1" applyFont="1" applyFill="1" applyBorder="1" applyAlignment="1">
      <alignment vertical="center"/>
    </xf>
    <xf numFmtId="0" fontId="49" fillId="33" borderId="10" xfId="0" applyFont="1" applyFill="1" applyBorder="1" applyAlignment="1">
      <alignment horizontal="right" vertical="center" wrapText="1"/>
    </xf>
    <xf numFmtId="0" fontId="51" fillId="33" borderId="10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/>
    </xf>
    <xf numFmtId="4" fontId="41" fillId="37" borderId="14" xfId="58" applyNumberFormat="1" applyFont="1" applyFill="1" applyBorder="1" applyAlignment="1">
      <alignment horizontal="center" vertical="center" wrapText="1"/>
      <protection/>
    </xf>
    <xf numFmtId="4" fontId="41" fillId="37" borderId="17" xfId="58" applyNumberFormat="1" applyFont="1" applyFill="1" applyBorder="1" applyAlignment="1">
      <alignment horizontal="center" vertical="center" wrapText="1"/>
      <protection/>
    </xf>
    <xf numFmtId="4" fontId="41" fillId="37" borderId="18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9.28125" style="0" customWidth="1"/>
    <col min="2" max="2" width="19.28125" style="0" customWidth="1"/>
    <col min="3" max="3" width="9.57421875" style="0" customWidth="1"/>
    <col min="4" max="4" width="15.00390625" style="0" customWidth="1"/>
    <col min="5" max="5" width="23.140625" style="0" customWidth="1"/>
    <col min="6" max="6" width="16.28125" style="0" customWidth="1"/>
    <col min="7" max="7" width="11.28125" style="0" customWidth="1"/>
    <col min="8" max="9" width="12.28125" style="0" customWidth="1"/>
    <col min="10" max="10" width="12.28125" style="0" hidden="1" customWidth="1"/>
    <col min="11" max="11" width="13.140625" style="0" customWidth="1"/>
    <col min="12" max="12" width="15.140625" style="0" hidden="1" customWidth="1"/>
    <col min="13" max="13" width="13.7109375" style="0" customWidth="1"/>
    <col min="14" max="14" width="13.8515625" style="0" hidden="1" customWidth="1"/>
  </cols>
  <sheetData>
    <row r="2" spans="1:13" ht="12.75">
      <c r="A2" s="38" t="s">
        <v>10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4" spans="1:4" ht="12.75">
      <c r="A4" s="39" t="s">
        <v>14</v>
      </c>
      <c r="B4" s="39"/>
      <c r="C4" s="39"/>
      <c r="D4" s="39"/>
    </row>
    <row r="6" spans="1:14" ht="48" customHeight="1">
      <c r="A6" s="6" t="s">
        <v>0</v>
      </c>
      <c r="B6" s="6" t="s">
        <v>1</v>
      </c>
      <c r="C6" s="6" t="s">
        <v>11</v>
      </c>
      <c r="D6" s="6" t="s">
        <v>4</v>
      </c>
      <c r="E6" s="6" t="s">
        <v>6</v>
      </c>
      <c r="F6" s="6" t="s">
        <v>9</v>
      </c>
      <c r="G6" s="7" t="s">
        <v>8</v>
      </c>
      <c r="H6" s="7" t="s">
        <v>7</v>
      </c>
      <c r="I6" s="6" t="s">
        <v>12</v>
      </c>
      <c r="J6" s="6" t="s">
        <v>47</v>
      </c>
      <c r="K6" s="6" t="s">
        <v>46</v>
      </c>
      <c r="L6" s="6" t="s">
        <v>49</v>
      </c>
      <c r="M6" s="6" t="s">
        <v>50</v>
      </c>
      <c r="N6" s="6" t="s">
        <v>48</v>
      </c>
    </row>
    <row r="7" spans="1:14" ht="120">
      <c r="A7" s="1">
        <v>5</v>
      </c>
      <c r="B7" s="9" t="s">
        <v>15</v>
      </c>
      <c r="C7" s="8" t="s">
        <v>16</v>
      </c>
      <c r="D7" s="3" t="s">
        <v>17</v>
      </c>
      <c r="E7" s="3" t="s">
        <v>19</v>
      </c>
      <c r="F7" s="2" t="s">
        <v>13</v>
      </c>
      <c r="G7" s="2" t="s">
        <v>20</v>
      </c>
      <c r="H7" s="2" t="s">
        <v>18</v>
      </c>
      <c r="I7" s="4"/>
      <c r="J7" s="32">
        <v>73.71</v>
      </c>
      <c r="K7" s="5">
        <v>73</v>
      </c>
      <c r="L7" s="33">
        <f>I7*J7</f>
        <v>0</v>
      </c>
      <c r="M7" s="31">
        <f>I7*K7</f>
        <v>0</v>
      </c>
      <c r="N7" s="34">
        <v>1</v>
      </c>
    </row>
    <row r="8" spans="1:14" ht="21.75" customHeight="1">
      <c r="A8" s="37" t="s">
        <v>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0"/>
      <c r="M8" s="35">
        <f>SUM(M7)</f>
        <v>0</v>
      </c>
      <c r="N8">
        <v>0.1</v>
      </c>
    </row>
    <row r="9" spans="1:13" ht="18.75" customHeight="1">
      <c r="A9" s="36" t="s">
        <v>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0"/>
      <c r="M9" s="35">
        <f>M8*N8</f>
        <v>0</v>
      </c>
    </row>
    <row r="10" spans="1:13" ht="18" customHeight="1">
      <c r="A10" s="36" t="s">
        <v>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0"/>
      <c r="M10" s="35">
        <f>M8+M9</f>
        <v>0</v>
      </c>
    </row>
  </sheetData>
  <sheetProtection/>
  <mergeCells count="5">
    <mergeCell ref="A9:K9"/>
    <mergeCell ref="A10:K10"/>
    <mergeCell ref="A8:K8"/>
    <mergeCell ref="A2:M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zoomScalePageLayoutView="0" workbookViewId="0" topLeftCell="A1">
      <selection activeCell="F13" sqref="F13"/>
    </sheetView>
  </sheetViews>
  <sheetFormatPr defaultColWidth="9.140625" defaultRowHeight="12.75"/>
  <cols>
    <col min="2" max="2" width="31.00390625" style="0" customWidth="1"/>
    <col min="3" max="3" width="31.28125" style="0" customWidth="1"/>
    <col min="5" max="5" width="25.7109375" style="0" customWidth="1"/>
    <col min="6" max="6" width="27.57421875" style="0" customWidth="1"/>
    <col min="7" max="7" width="23.28125" style="0" customWidth="1"/>
  </cols>
  <sheetData>
    <row r="2" spans="2:7" ht="12.75">
      <c r="B2" s="10" t="s">
        <v>21</v>
      </c>
      <c r="C2" s="10"/>
      <c r="D2" s="10"/>
      <c r="E2" s="11" t="s">
        <v>45</v>
      </c>
      <c r="F2" s="12"/>
      <c r="G2" s="12"/>
    </row>
    <row r="4" spans="2:7" ht="13.5" thickBot="1">
      <c r="B4" s="12"/>
      <c r="C4" s="12"/>
      <c r="D4" s="12"/>
      <c r="E4" s="12"/>
      <c r="F4" s="12"/>
      <c r="G4" s="12"/>
    </row>
    <row r="5" spans="2:7" ht="24.75" thickBot="1">
      <c r="B5" s="13" t="s">
        <v>22</v>
      </c>
      <c r="C5" s="14" t="s">
        <v>44</v>
      </c>
      <c r="D5" s="12"/>
      <c r="E5" s="15" t="s">
        <v>23</v>
      </c>
      <c r="F5" s="16" t="s">
        <v>24</v>
      </c>
      <c r="G5" s="17" t="s">
        <v>25</v>
      </c>
    </row>
    <row r="6" spans="2:7" ht="15" thickBot="1">
      <c r="B6" s="18"/>
      <c r="C6" s="19"/>
      <c r="D6" s="12"/>
      <c r="E6" s="20">
        <f>SUM('Beohem 3'!L7)</f>
        <v>0</v>
      </c>
      <c r="F6" s="20">
        <f>SUM('Beohem 3'!M7)</f>
        <v>0</v>
      </c>
      <c r="G6" s="21">
        <f>F6*1.1</f>
        <v>0</v>
      </c>
    </row>
    <row r="7" spans="2:7" ht="24.75" thickBot="1">
      <c r="B7" s="13" t="s">
        <v>26</v>
      </c>
      <c r="C7" s="22" t="s">
        <v>27</v>
      </c>
      <c r="D7" s="12"/>
      <c r="E7" s="40" t="s">
        <v>28</v>
      </c>
      <c r="F7" s="41"/>
      <c r="G7" s="42"/>
    </row>
    <row r="8" spans="2:7" ht="15" thickBot="1">
      <c r="B8" s="18"/>
      <c r="C8" s="19"/>
      <c r="D8" s="12"/>
      <c r="E8" s="23">
        <f>E6/1000</f>
        <v>0</v>
      </c>
      <c r="F8" s="23">
        <f>F6/1000</f>
        <v>0</v>
      </c>
      <c r="G8" s="24">
        <f>G6/1000</f>
        <v>0</v>
      </c>
    </row>
    <row r="9" spans="2:7" ht="15">
      <c r="B9" s="13" t="s">
        <v>29</v>
      </c>
      <c r="C9" s="22" t="s">
        <v>30</v>
      </c>
      <c r="D9" s="12"/>
      <c r="E9" s="19"/>
      <c r="F9" s="19"/>
      <c r="G9" s="25"/>
    </row>
    <row r="10" spans="2:7" ht="14.25">
      <c r="B10" s="18"/>
      <c r="C10" s="19"/>
      <c r="D10" s="12"/>
      <c r="E10" s="19"/>
      <c r="F10" s="19"/>
      <c r="G10" s="25"/>
    </row>
    <row r="11" spans="2:7" ht="15">
      <c r="B11" s="13" t="s">
        <v>31</v>
      </c>
      <c r="C11" s="22" t="s">
        <v>32</v>
      </c>
      <c r="D11" s="12"/>
      <c r="E11" s="19"/>
      <c r="F11" s="19"/>
      <c r="G11" s="25"/>
    </row>
    <row r="12" spans="2:7" ht="14.25">
      <c r="B12" s="18"/>
      <c r="C12" s="19"/>
      <c r="D12" s="12"/>
      <c r="E12" s="12"/>
      <c r="F12" s="12"/>
      <c r="G12" s="25"/>
    </row>
    <row r="13" spans="2:7" ht="15.75">
      <c r="B13" s="13" t="s">
        <v>1</v>
      </c>
      <c r="C13" s="22" t="s">
        <v>33</v>
      </c>
      <c r="D13" s="12"/>
      <c r="E13" s="26" t="s">
        <v>34</v>
      </c>
      <c r="F13" s="27">
        <f>SUBTOTAL(101,'Beohem 3'!N7)</f>
        <v>1</v>
      </c>
      <c r="G13" s="25"/>
    </row>
    <row r="14" spans="2:7" ht="14.25">
      <c r="B14" s="18"/>
      <c r="C14" s="19"/>
      <c r="D14" s="12"/>
      <c r="E14" s="19"/>
      <c r="F14" s="19"/>
      <c r="G14" s="25"/>
    </row>
    <row r="15" spans="2:7" ht="25.5">
      <c r="B15" s="13" t="s">
        <v>35</v>
      </c>
      <c r="C15" s="14" t="s">
        <v>36</v>
      </c>
      <c r="D15" s="12"/>
      <c r="E15" s="26" t="s">
        <v>37</v>
      </c>
      <c r="F15" s="22" t="s">
        <v>38</v>
      </c>
      <c r="G15" s="12"/>
    </row>
    <row r="16" spans="2:7" ht="14.25">
      <c r="B16" s="18"/>
      <c r="C16" s="19"/>
      <c r="D16" s="12"/>
      <c r="E16" s="12"/>
      <c r="F16" s="12"/>
      <c r="G16" s="12"/>
    </row>
    <row r="17" spans="2:7" ht="15">
      <c r="B17" s="13" t="s">
        <v>39</v>
      </c>
      <c r="C17" s="14" t="s">
        <v>43</v>
      </c>
      <c r="D17" s="12"/>
      <c r="E17" s="12"/>
      <c r="F17" s="12"/>
      <c r="G17" s="12"/>
    </row>
    <row r="18" spans="2:7" ht="14.25">
      <c r="B18" s="18"/>
      <c r="C18" s="19"/>
      <c r="D18" s="12"/>
      <c r="E18" s="12"/>
      <c r="F18" s="12"/>
      <c r="G18" s="12"/>
    </row>
    <row r="19" spans="2:3" ht="15">
      <c r="B19" s="13" t="s">
        <v>40</v>
      </c>
      <c r="C19" s="14" t="s">
        <v>41</v>
      </c>
    </row>
    <row r="20" spans="2:3" ht="14.25">
      <c r="B20" s="18"/>
      <c r="C20" s="19"/>
    </row>
    <row r="21" spans="2:3" ht="15">
      <c r="B21" s="13" t="s">
        <v>42</v>
      </c>
      <c r="C21" s="28">
        <v>33600000</v>
      </c>
    </row>
    <row r="35" ht="12.75">
      <c r="B35" s="2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2016-09-23T06:47:08Z</cp:lastPrinted>
  <dcterms:created xsi:type="dcterms:W3CDTF">2014-01-17T13:07:43Z</dcterms:created>
  <dcterms:modified xsi:type="dcterms:W3CDTF">2016-09-23T06:47:35Z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