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3.13\daktilo broj\Daktilo biro - Javne Nabavke\Ljilja\parenteralna 26.11.2015\"/>
    </mc:Choice>
  </mc:AlternateContent>
  <bookViews>
    <workbookView xWindow="0" yWindow="0" windowWidth="28800" windowHeight="12435" activeTab="1"/>
  </bookViews>
  <sheets>
    <sheet name="Образац понуде" sheetId="11" r:id="rId1"/>
    <sheet name="Упутство" sheetId="13" r:id="rId2"/>
  </sheets>
  <definedNames>
    <definedName name="_xlnm._FilterDatabase" localSheetId="0" hidden="1">'Образац понуде'!$A$15:$N$15</definedName>
    <definedName name="_xlnm.Print_Area" localSheetId="0">'Образац понуде'!$A$1:$N$56</definedName>
  </definedNames>
  <calcPr calcId="152511"/>
</workbook>
</file>

<file path=xl/calcChain.xml><?xml version="1.0" encoding="utf-8"?>
<calcChain xmlns="http://schemas.openxmlformats.org/spreadsheetml/2006/main">
  <c r="M47" i="11" l="1"/>
  <c r="M46" i="11"/>
  <c r="M45" i="11"/>
  <c r="M42" i="11" l="1"/>
  <c r="L42" i="11"/>
  <c r="K42" i="11"/>
  <c r="K41" i="11"/>
  <c r="K40" i="11"/>
  <c r="K39" i="11"/>
  <c r="M38" i="11"/>
  <c r="L38" i="11"/>
  <c r="K38" i="11"/>
  <c r="K37" i="11"/>
  <c r="K36" i="11"/>
  <c r="K35" i="11"/>
  <c r="K32" i="11"/>
  <c r="M30" i="11"/>
  <c r="L30" i="11"/>
  <c r="K30" i="11"/>
  <c r="K29" i="11"/>
  <c r="K28" i="11"/>
  <c r="K44" i="11" l="1"/>
  <c r="M44" i="11" s="1"/>
  <c r="K43" i="11"/>
  <c r="M43" i="11" s="1"/>
  <c r="K33" i="11"/>
  <c r="K34" i="11" s="1"/>
  <c r="K31" i="11"/>
  <c r="M31" i="11" s="1"/>
  <c r="K27" i="11"/>
  <c r="L27" i="11" s="1"/>
  <c r="K26" i="11"/>
  <c r="M26" i="11" s="1"/>
  <c r="K25" i="11"/>
  <c r="M25" i="11" s="1"/>
  <c r="K24" i="11"/>
  <c r="L24" i="11" s="1"/>
  <c r="K23" i="11"/>
  <c r="L23" i="11" s="1"/>
  <c r="K22" i="11"/>
  <c r="M22" i="11" s="1"/>
  <c r="K21" i="11"/>
  <c r="M21" i="11" s="1"/>
  <c r="K20" i="11"/>
  <c r="L20" i="11" s="1"/>
  <c r="K19" i="11"/>
  <c r="L19" i="11" s="1"/>
  <c r="K18" i="11"/>
  <c r="M18" i="11" s="1"/>
  <c r="K17" i="11"/>
  <c r="M17" i="11" s="1"/>
  <c r="K16" i="11"/>
  <c r="L16" i="11" s="1"/>
  <c r="M34" i="11" l="1"/>
  <c r="L34" i="11"/>
  <c r="L22" i="11"/>
  <c r="L26" i="11"/>
  <c r="M19" i="11"/>
  <c r="M23" i="11"/>
  <c r="M27" i="11"/>
  <c r="L18" i="11"/>
  <c r="L44" i="11"/>
  <c r="L17" i="11"/>
  <c r="L21" i="11"/>
  <c r="L25" i="11"/>
  <c r="L31" i="11"/>
  <c r="L43" i="11"/>
  <c r="M16" i="11"/>
  <c r="M20" i="11"/>
  <c r="M24" i="11"/>
</calcChain>
</file>

<file path=xl/sharedStrings.xml><?xml version="1.0" encoding="utf-8"?>
<sst xmlns="http://schemas.openxmlformats.org/spreadsheetml/2006/main" count="144" uniqueCount="104">
  <si>
    <t>PARTIJA</t>
  </si>
  <si>
    <t>PREDMET NABAVKE</t>
  </si>
  <si>
    <t>ZAŠTIĆENI NAZIV PONUĐENOG DOBRA</t>
  </si>
  <si>
    <t>PROIZVOĐAČ</t>
  </si>
  <si>
    <t>FARMACEUTSKI OBLIK</t>
  </si>
  <si>
    <t>JEDINICA MERE</t>
  </si>
  <si>
    <t>KOLIČINA</t>
  </si>
  <si>
    <t>JEDINIČNA CENA</t>
  </si>
  <si>
    <t>UKUPNA CENA BEZ PDV-A</t>
  </si>
  <si>
    <t>IZNOS PDV-A</t>
  </si>
  <si>
    <t>UKUPNA CENA SA PDV-OM</t>
  </si>
  <si>
    <t>M.P.</t>
  </si>
  <si>
    <t>Ovlašćeno lice ponuđača:</t>
  </si>
  <si>
    <t xml:space="preserve"> </t>
  </si>
  <si>
    <t>Rok važenja ponude je  ________  dana od dana otvaranja ponuda.</t>
  </si>
  <si>
    <t>УПУТСТВО:</t>
  </si>
  <si>
    <t xml:space="preserve">Понуђач, за једну партију, може да понуди један или више заштићених назива. За сваки од понуђених заштићених назива понуђач је дужан да унесе тражене податке (заштићени назив лека и произвођача). </t>
  </si>
  <si>
    <t>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</t>
  </si>
  <si>
    <t>Рок важења понуде уноси понуђач. Рок важења понуде не може да буде краћи од 90 дана.</t>
  </si>
  <si>
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</si>
  <si>
    <t>Понуђач је дужан да:</t>
  </si>
  <si>
    <t>- достави као своју понуду попуњен, одштампан, оверен печатом и потписан образац понуде;</t>
  </si>
  <si>
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</si>
  <si>
    <t>JKL</t>
  </si>
  <si>
    <t>Начин уноса цене: У образац цене уносе се само једничне цене у складу са одговарајућом јединицом мере за одређену партију. Јединичне цене уносе се без ПДВ-а. Понуђач уноси само једну јединичну цену, без обзира на број лекова (заштићених назива) у оквиру једне партије. У образац није потребно уносити вредности из осталих колона, које се саме обрачунавају према унапред задатим формулама (на пример, износ ПДВ-а се обрачунава као 10% вредности исказане у колони Укупна цена без ПДВ-а). Ако се у Обрасцу понуде констатује рачунска грешка, иста ће бити отклоњена руководећи се јединичном ценом.</t>
  </si>
  <si>
    <t xml:space="preserve">Rok isporuke iznosi  _________________ od dana prijema pismenog zahteva kupca. </t>
  </si>
  <si>
    <t>Рок испоруке се уноси у сатима, при чему не може бити краћи од 24 h а дужи од 72 h, oд дана пријема писменог захтева купца.</t>
  </si>
  <si>
    <t>Назив понуђача:</t>
  </si>
  <si>
    <t>Број понуде:</t>
  </si>
  <si>
    <t>Датум понуде:</t>
  </si>
  <si>
    <t>Седиште понуђача:</t>
  </si>
  <si>
    <t>Матични број понуђача:</t>
  </si>
  <si>
    <t>ПИБ</t>
  </si>
  <si>
    <t>koncentrat za rastvor za infuziju</t>
  </si>
  <si>
    <t>ampula</t>
  </si>
  <si>
    <t xml:space="preserve">Понуђач попуњава образац уношењем следећих података у одговарајућа поља: скраћени назив понуђача (поље: назив понуђача), интерни заводни број понуде (поље: број понуде), датум састављања понуде (поље: датум понуде), адресу седишта понуђача (поље: седиште понуђача), матични број понуђача (поље: матични број понуђача), порески идентификациони број понуђача (поље: ПИБ),  јединствена класификација лека (ЈКЛ), заштићени назив понуђеног лека (колона: заштићени назив понуђеног добра) и назив произвођача за понуђени лек/лекове (колона: Произвођач). </t>
  </si>
  <si>
    <t>- уз понуду достави, у електронском облику (ексел фајл), на CD/DVD-у или USB-у, непотписану копију попуњеног обрасца понуде.</t>
  </si>
  <si>
    <t>retinol, fitomenadion, ergokalciferol, tokoferol</t>
  </si>
  <si>
    <t>koncentrat za emulziju za infuziju</t>
  </si>
  <si>
    <t>JAČINA/ KONCENTRACIJA LEKA</t>
  </si>
  <si>
    <t>10 ml (135,3 mcg/ml + 20 mcg/ml + 1 mcg/ml + 0,64 mg/ml)</t>
  </si>
  <si>
    <t>700</t>
  </si>
  <si>
    <t>10 ml (194,1 mcg/ml + 15 mcg/ml + 0,5 mcg/ml + 0,91 mg/ml)</t>
  </si>
  <si>
    <t xml:space="preserve">aminokiseline 8% </t>
  </si>
  <si>
    <t xml:space="preserve"> 500 ml </t>
  </si>
  <si>
    <t>boca</t>
  </si>
  <si>
    <t>rastvor za infuziju</t>
  </si>
  <si>
    <t>200</t>
  </si>
  <si>
    <t>alanin, arginin, asparaginska kiselina, cistein, glutaminska kiselina, glicin, histidin, izoleucin, leucin, lizin, metionin, fenilalanin, prolin, serin, taurin, treonin, triptofan, tirozin, valin</t>
  </si>
  <si>
    <t>100 ml (6.3g/l + 4.1g/l + 4.1g/l + 1g/l + 7.1g/l + 2.1g/l + 2.1g/l  + 3.1g/l + 7g/l + 5.6g/l + 1.3g/l + 2.7g/l + 5.6g/l + 3.8g/l + 300mg/l + 3.6g/l + 1.4g/l + 500mg/l + 3.6g/l)</t>
  </si>
  <si>
    <t>boca staklena</t>
  </si>
  <si>
    <t>aminokiseline sa elektrolitima, 10 %</t>
  </si>
  <si>
    <t xml:space="preserve"> 500 ml</t>
  </si>
  <si>
    <t>aminokiseline  10 %</t>
  </si>
  <si>
    <t>500 ml</t>
  </si>
  <si>
    <t>aminokiseline 15%</t>
  </si>
  <si>
    <t>sojino ulje, fosfolipidi, glicerol, 10%</t>
  </si>
  <si>
    <t>emulzija za infuziju</t>
  </si>
  <si>
    <t xml:space="preserve">500 ml </t>
  </si>
  <si>
    <t>ulje soje prečišćeno 20% /ulje soje, rafinisano, trigliceridi, srednje dužine lanca 20%, 100 ml</t>
  </si>
  <si>
    <t>100 ml (20%)/ 100 ml (100 g/1l + 100 g/1l)</t>
  </si>
  <si>
    <t>plastična kesa/boca staklena</t>
  </si>
  <si>
    <t>ulje soje prečišćeno 20%/ulje soje, rafinisano, trigliceridi, srednje dužine lanca 20%, 250 ml</t>
  </si>
  <si>
    <t>250 ml (20%) / 250 ml (100 g/1l + 100 g/1l)</t>
  </si>
  <si>
    <t>ulje soje prečišćeno 20%, /ulje soje, rafinisano, trigliceridi, srednje dužine lanca 20%, 500 ml</t>
  </si>
  <si>
    <t>500 ml (20%) / 500 ml (100 g/1l + 100 g/1l)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</si>
  <si>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</t>
  </si>
  <si>
    <t>1540 ml (1400 kcal)</t>
  </si>
  <si>
    <t>kesa</t>
  </si>
  <si>
    <t>ml</t>
  </si>
  <si>
    <t xml:space="preserve"> 2000 ml (17,6g/l + 9,78g/l + 8,76g/l + 4,08g/l + 5,1g/l + 6,21g/l + 4,93g/l + 3,4g/l + 4,76g/l + 5,78g/l + 4,25g/l + 3,57g/l + 1,53g/l + 0,34g/l + 4,93g/l + 6,12g/l + 5,36g/l + 4,47g/l + 1,12g/l + 300g/l + 0,74g/l + 200g/l)</t>
  </si>
  <si>
    <t>alanil glutamin</t>
  </si>
  <si>
    <t xml:space="preserve"> 100 ml (20 g/100 ml)</t>
  </si>
  <si>
    <t>tiamin, riboflavin, nikotinamid, piridoksin, pantotenska kiselina, askorbinska kiselina, biotin, folna kiselina, cijanokobalamin</t>
  </si>
  <si>
    <t>prašak za rastvor za infuziju</t>
  </si>
  <si>
    <t>10 ml (2,5mg + 3,6mg + 40mg +4 mg + 15mg + 100mg + 60mcg + 0,4mg + 5mcg)</t>
  </si>
  <si>
    <t>bočica staklena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</si>
  <si>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ИЗНОС ПДВ-А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</si>
  <si>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УКУПНА ЦЕНА СА ПДВ-ОМ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</si>
  <si>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УКУПНА ЦЕНА БЕЗ ПДВ-А</t>
  </si>
  <si>
    <t xml:space="preserve">                                                                                  Rok isporuke iznosi  _________________sata od dobijanja zakonom predviđene dokumentacije za promet neregistrovanog leka. (ovaj rok isporuke popunjava ponuđač koji nudi lek sa D Liste lekova)  </t>
  </si>
  <si>
    <t xml:space="preserve">NAPOMENA: Uputstvo za popunjavanje obrasca ponude, koji u sebi sadrži obrazac strukture cene, nalazi se u prilogu (u drugom sheet-u). </t>
  </si>
  <si>
    <r>
      <t>alanin, arginin,glicin,histidin,izoleucin, lizin, metionin, fenilalanin, prolin, serin, treonin, triptofan, tirozin, valin, natrijum-acetat, natrijum-glicerofosfat, kalijum-hlorid, magnezijum-hlorid, glukoza, kalcijum-hlorid, maslinovo i sojino ulje, mešavina</t>
    </r>
    <r>
      <rPr>
        <b/>
        <sz val="10"/>
        <rFont val="Arial"/>
        <family val="2"/>
        <charset val="238"/>
      </rPr>
      <t xml:space="preserve"> za centralni i periferni venski kateter, do 1250 kcal</t>
    </r>
  </si>
  <si>
    <r>
      <t>izoleucin, leucin, lizin, metionin, fenilalanin, treonin, triptofan, valin, arginin, histidin, alanin, glicin, asparaginska kis, glutaminska kis, prolin, serin, natrijum-hidroksid, natrijum-hlorid, natrijum-acetat, kalijum-acetat, magnezijum-acetat, kalcijum-hlorid, glukoza, natrijum-dihidrogenfosfat, cink-acetat, trigliceridi, srednje dužine lanca, ulje soje,</t>
    </r>
    <r>
      <rPr>
        <b/>
        <sz val="10"/>
        <rFont val="Arial"/>
        <family val="2"/>
        <charset val="238"/>
      </rPr>
      <t xml:space="preserve"> za centralni i periferni venski kateter</t>
    </r>
  </si>
  <si>
    <r>
      <t xml:space="preserve">izoleucin, leucin, lizin, metionin, fenilalanin, treonin, triptofan, valin, arginin, histidin, alanin, glicin, asparaginska kis, glutaminska kis, prolin, serin, natrijum-hidroksid, natrijum-hlorid, natrijum-acetat, kalijum-acetat, magnezijum-acetat, kalcijum-hlorid, glukoza, natrijum-dihidrogenfosfat, cink-acetat, trigliceridi, srednje dužine lanca, ulje soje, </t>
    </r>
    <r>
      <rPr>
        <b/>
        <sz val="10"/>
        <rFont val="Arial"/>
        <family val="2"/>
        <charset val="238"/>
      </rPr>
      <t>za centralni venski kateter</t>
    </r>
  </si>
  <si>
    <t xml:space="preserve">ПРИЛОГ В - ОБРАЗАЦ БР 4.1 - ПОНУДА ЗА ЈАВНУ НАБАВКУ ЛЕКОВА СА Б и Д ЛИСТЕ ЛЕКОВА ЗА ПЕРИОД ОД 6 МЕСЕЦИ: ПАРЕНТЕРАЛНА ИСХРАНА И ДОДАЦИ ИСХРАНИ, КОЈИ У СЕБИ САДРЖИ ОБРАЗАЦ СТРУКТУРЕ ЦЕНЕ СА УПУТСТВОМ КАКО ДА СЕ ПОПУНИ  </t>
  </si>
  <si>
    <r>
      <t xml:space="preserve">alanin, arginin,glicin,histidin,izoleucin, lizin, metionin, fenilalanin, prolin, serin, treonin, triptofan, tirozin, valin, natrijum-acetat, natrijum-glicerofosfat, kalijum-hlorid, magnezijum-hlorid, glukoza, kalcijum-hlorid, maslinovo i sojino ulje, mešavina </t>
    </r>
    <r>
      <rPr>
        <b/>
        <sz val="10"/>
        <rFont val="Arial"/>
        <family val="2"/>
        <charset val="238"/>
      </rPr>
      <t>za centralni venski kateter, sa nižim sadržajem aminokiselina</t>
    </r>
  </si>
  <si>
    <r>
      <t>alanin, arginin,glicin,histidin,izoleucin, lizin, metionin, fenilalanin, prolin, serin, treonin, triptofan, tirozin, valin, natrijum-acetat, natrijum-glicerofosfat, kalijum-hlorid, magnezijum-hlorid, glukoza, kalcijum-hlorid, maslinovo i sojino ulje, mešavina</t>
    </r>
    <r>
      <rPr>
        <b/>
        <sz val="10"/>
        <rFont val="Arial"/>
        <family val="2"/>
        <charset val="238"/>
      </rPr>
      <t xml:space="preserve"> za centralni venski kateter, sa višim sadržajem aminokiselina</t>
    </r>
  </si>
  <si>
    <t>Рок испоруке од дана добијања законом предвиђене документације за промет нерегистрованог лека се уноси у сатима, при чему не може бити краћи од 24 h а дужи од 72 h.</t>
  </si>
  <si>
    <t>Поводом позива за подношење понуде за јавну набавку лекова са Б и Д Листе лекова за период од 6 месеци: парентерална исхрана и додаци исхрани– бр. ЈН: 404-1-110/15-96, објављеног на Порталу јавних набавки дана 10.11.2015. године, подносим понуду како следи:</t>
  </si>
  <si>
    <t>1000 ml  (11,39g/l + 6,33g/l + 5,67g/l + 2,64g/l + 3,3g/l + 4,02g/l + 3,19g/l + 2,2g/l + 3,08g/l + 3,74g/l + 2,75g/l + 2,31g/l + 0,99g/l + 0,22g/l + 3,19g/l + 2,45g/l + 5,36g/l + 2,98g/l + 1,12g/l + 200g/l + 0,74g/l + 100g/l)</t>
  </si>
  <si>
    <t xml:space="preserve"> 2000 ml (11,39g/l + 6,33g/l + 5,67g/l + 2,64g/l + 3,3g/l + 4,02g/l + 3,19g/l + 2,2g/l + 3,08g/l + 3,74g/l + 2,75g/l + 2,31g/l + 0,99g/l + 0,22g/l + 3,19g/l + 2,45g/l + 5,36g/l + 2,98g/l + 1,12g/l + 200g/l + 0,74g/l + 100g/l)</t>
  </si>
  <si>
    <t>1000 ml (20,7g/l + 11,5g/l + 10,3g/l + 4,8g/l + 6g/l + 7,3g/l + 5,8g/l + 4g/l + 5,6g/l + 6,8g/l + 5g/l + 4,2g/l + 1,8g/l + 0,4g/l + 5,8g/l + 6,12g/l + 5,36g/l + 4,47g/l + 1,12g/l + 400g/l + 0,74g/l + 200g/l)</t>
  </si>
  <si>
    <t>2000 ml (20,7g/l + 11,5g/l + 10,3g/l + 4,8g/l + 6g/l + 7,3g/l + 5,8g/l + 4g/l + 5,6g/l + 6,8g/l + 5g/l + 4,2g/l + 1,8g/l + 0,4g/l + 5,8g/l + 6,12g/l + 5,36g/l + 4,47g/l + 1,12g/l + 400g/l + 0,74g/l + 200g/l)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</si>
  <si>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УКУПНО ЗА ПАРТИЈУ 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</si>
  <si>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УКУПНО ЗА ПАРТИЈУ 15</t>
  </si>
  <si>
    <t>1875 ml  (1,872 g/l + 2,504 g/l + 2,272 g/l + 1,568 g/l + 2,808 g /l + 1,456 g/l + 0,456 g/l + 2,08 g/l + 2,16 g/l + 1,352 g/l + 3,88 g/l + 1,32 g/l + 1,2 g/l + 2,8 g/l + 2,72 g/l + 2,4 g/l + 0,64 g/l + 0,865 g/l + 0,435 g/l + 2,354 g/l + 0,515 g/l + 0,353 g/l + 70,4 g/l + 0,936 g/l + 5,28 g/l + 20 g/l + 20 g/l)</t>
  </si>
  <si>
    <t>2500 ml (1,872 g/l + 2,504 g/l + 2,272 g/l + 1,568 g/l + 2,808 g /l + 1,456 g/l + 0,456 g/l + 2,08 g/l + 2,16 g/l + 1,352 g/l + 3,88 g/l + 1,32 g/l + 1,2 g/l + 2,8 g/l + 2,72 g/l + 2,4 g/l + 0,64 g/l + 0,865 g/l + 0,435 g/l + 2,354 g/l + 0,515 g/l + 0,353 g/l + 70,4 g/l + 0,936 g/l + 5,28 g/l + 20 g/l + 20 g/l)</t>
  </si>
  <si>
    <t>1250 ml (1,872 g/l + 2,504 g/l + 2,272 g/l + 1,568 g/l + 2,808 g /l + 1,456 g/l + 0,456 g/l + 2,08 g/l + 2,16 g/l + 1,352 g/l + 3,88 g/l + 1,32 g/l + 1,2 g/l + 2,8 g/l + 2,72 g/l + 2,4 g/l + 0,64 g/l + 0,865 g/l + 0,435 g/l + 2,354 g/l + 0,515 g/l + 0,353 g/l + 70,4 g/l + 0,936 g/l + 5,28 g/l + 20 g/l + 20 g/l)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</si>
  <si>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УКУПНО ЗА ПАРТИЈУ 16</t>
  </si>
  <si>
    <t>1250 ml  (2,256 g/l + 3,008 g/l + 2,728 g/l + 1,88 g/l + 3,368 g/l + 1,744 g/l + 0,544 g/l + 2,496 g/l + 2,592 g/l + 1,624 g/l + 4,656 g/l + 1,584 g/l + 1,44 g/l + 3,368 g/l + 3,264 g/l + 2,88 g/l + 0,781 g/l + 0,402 g/l + 0,222 g/l + 2,747 g/l + 0,686 g/l + 0,47 g/l + 132 g/l + 1,872 g/l + 5,264 g/l + 20 g/l + 20 g/l)</t>
  </si>
  <si>
    <t>1875 ml  (2,256 g/l + 3,008 g/l + 2,728 g/l + 1,88 g/l + 3,368 g/l + 1,744 g/l + 0,544 g/l + 2,496 g/l + 2,592 g/l + 1,624 g/l + 4,656 g/l + 1,584 g/l + 1,44 g/l + 3,368 g/l + 3,264 g/l + 2,88 g/l + 0,781 g/l + 0,402 g/l + 0,222 g/l + 2,747 g/l + 0,686 g/l + 0,47 g/l + 132 g/l + 1,872 g/l + 5,264 g/l + 20 g/l + 20 g/l)</t>
  </si>
  <si>
    <t xml:space="preserve"> 2500 ml (2,256 g/l + 3,008 g/l + 2,728 g/l + 1,88 g/l + 3,368 g/l + 1,744 g/l + 0,544 g/l + 2,496 g/l + 2,592 g/l + 1,624 g/l + 4,656 g/l + 1,584 g/l + 1,44 g/l + 3,368 g/l + 3,264 g/l + 2,88 g/l + 0,781 g/l + 0,402 g/l + 0,222 g/l + 2,747 g/l + 0,686 g/l + 0,47 g/l + 132 g/l + 1,872 g/l + 5,264 g/l + 20 g/l + 20 g/l)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</si>
  <si>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УКУПНО ЗА ПАРТИЈУ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</si>
</sst>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d_i_n_."/>
  </numFmts>
  <fonts count="2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0"/>
      <color indexed="8"/>
      <name val="Arial"/>
      <family val="2"/>
      <charset val="238"/>
    </font>
    <font>
      <sz val="8"/>
      <name val="Calibri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name val="Arial"/>
      <family val="2"/>
      <charset val="238"/>
    </font>
    <font>
      <b/>
      <sz val="9"/>
      <color indexed="8"/>
      <name val="Arial"/>
      <family val="2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sz val="11"/>
      <color indexed="8"/>
      <name val="Calibri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indexed="8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1" fillId="0" borderId="0"/>
    <xf numFmtId="0" fontId="1" fillId="0" borderId="0"/>
  </cellStyleXfs>
  <cellXfs count="1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8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right" vertical="justify" wrapText="1"/>
    </xf>
    <xf numFmtId="0" fontId="9" fillId="0" borderId="0" xfId="0" applyFont="1" applyAlignment="1">
      <alignment horizontal="right" vertical="justify" wrapText="1"/>
    </xf>
    <xf numFmtId="0" fontId="10" fillId="0" borderId="0" xfId="0" applyFont="1"/>
    <xf numFmtId="49" fontId="8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horizontal="center" vertical="justify" wrapText="1"/>
    </xf>
    <xf numFmtId="0" fontId="12" fillId="0" borderId="0" xfId="0" applyFont="1"/>
    <xf numFmtId="0" fontId="14" fillId="0" borderId="0" xfId="0" applyFont="1" applyAlignment="1">
      <alignment horizontal="center" vertical="center"/>
    </xf>
    <xf numFmtId="0" fontId="6" fillId="0" borderId="4" xfId="3" applyFont="1" applyFill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6" fillId="0" borderId="8" xfId="3" applyFont="1" applyFill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15" fillId="0" borderId="0" xfId="3" applyFont="1" applyFill="1" applyBorder="1" applyAlignment="1">
      <alignment horizontal="right" vertical="center" wrapText="1"/>
    </xf>
    <xf numFmtId="4" fontId="16" fillId="0" borderId="0" xfId="0" applyNumberFormat="1" applyFont="1" applyBorder="1" applyAlignment="1">
      <alignment horizontal="right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3" applyFont="1" applyFill="1" applyAlignment="1">
      <alignment horizontal="left" vertical="center" wrapText="1"/>
    </xf>
    <xf numFmtId="0" fontId="15" fillId="0" borderId="0" xfId="3" applyFont="1" applyFill="1" applyAlignment="1">
      <alignment vertical="center"/>
    </xf>
    <xf numFmtId="0" fontId="15" fillId="0" borderId="0" xfId="3" applyFont="1" applyFill="1" applyBorder="1" applyAlignment="1" applyProtection="1">
      <alignment horizontal="left" vertical="center"/>
      <protection locked="0"/>
    </xf>
    <xf numFmtId="49" fontId="16" fillId="0" borderId="0" xfId="3" applyNumberFormat="1" applyFont="1" applyFill="1" applyAlignment="1">
      <alignment horizontal="center" vertical="center" wrapText="1"/>
    </xf>
    <xf numFmtId="0" fontId="16" fillId="0" borderId="0" xfId="3" applyFont="1" applyFill="1" applyAlignment="1">
      <alignment horizontal="center" vertical="center"/>
    </xf>
    <xf numFmtId="3" fontId="16" fillId="2" borderId="0" xfId="3" applyNumberFormat="1" applyFont="1" applyFill="1" applyAlignment="1">
      <alignment horizontal="right" vertical="center"/>
    </xf>
    <xf numFmtId="0" fontId="16" fillId="0" borderId="0" xfId="0" applyFont="1" applyAlignment="1">
      <alignment horizontal="right" vertical="justify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3" fontId="16" fillId="2" borderId="0" xfId="0" applyNumberFormat="1" applyFont="1" applyFill="1" applyAlignment="1">
      <alignment horizontal="right" vertical="center"/>
    </xf>
    <xf numFmtId="0" fontId="18" fillId="0" borderId="0" xfId="0" applyFont="1"/>
    <xf numFmtId="0" fontId="16" fillId="0" borderId="0" xfId="0" applyFont="1" applyBorder="1" applyAlignment="1">
      <alignment horizontal="center" vertical="justify" wrapText="1"/>
    </xf>
    <xf numFmtId="49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49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3" fontId="20" fillId="2" borderId="0" xfId="0" applyNumberFormat="1" applyFont="1" applyFill="1" applyAlignment="1">
      <alignment horizontal="right" vertical="center"/>
    </xf>
    <xf numFmtId="0" fontId="20" fillId="0" borderId="0" xfId="0" applyFont="1" applyAlignment="1">
      <alignment horizontal="right" vertical="justify" wrapText="1"/>
    </xf>
    <xf numFmtId="0" fontId="16" fillId="0" borderId="0" xfId="0" applyFont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0" fontId="16" fillId="0" borderId="0" xfId="0" applyFont="1" applyBorder="1" applyAlignment="1">
      <alignment horizontal="center" vertical="top" wrapText="1"/>
    </xf>
    <xf numFmtId="0" fontId="0" fillId="0" borderId="0" xfId="0" applyNumberFormat="1" applyFont="1" applyBorder="1" applyAlignment="1" applyProtection="1">
      <alignment horizontal="center"/>
      <protection locked="0"/>
    </xf>
    <xf numFmtId="0" fontId="16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 vertical="justify" wrapText="1"/>
    </xf>
    <xf numFmtId="0" fontId="6" fillId="0" borderId="3" xfId="4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4" applyNumberFormat="1" applyFont="1" applyFill="1" applyBorder="1" applyAlignment="1">
      <alignment horizontal="center" vertical="center" wrapText="1"/>
    </xf>
    <xf numFmtId="3" fontId="6" fillId="2" borderId="3" xfId="4" applyNumberFormat="1" applyFont="1" applyFill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right" vertical="justify" wrapText="1"/>
    </xf>
    <xf numFmtId="0" fontId="25" fillId="0" borderId="0" xfId="0" applyFont="1" applyAlignment="1">
      <alignment horizontal="left" vertical="top" wrapText="1"/>
    </xf>
    <xf numFmtId="0" fontId="25" fillId="0" borderId="0" xfId="0" applyFont="1" applyFill="1" applyAlignment="1">
      <alignment horizontal="left" vertical="top" wrapText="1"/>
    </xf>
    <xf numFmtId="0" fontId="25" fillId="0" borderId="0" xfId="0" applyFont="1" applyAlignment="1">
      <alignment horizontal="right" vertical="justify" wrapText="1"/>
    </xf>
    <xf numFmtId="164" fontId="1" fillId="0" borderId="8" xfId="3" applyNumberFormat="1" applyFont="1" applyFill="1" applyBorder="1" applyAlignment="1">
      <alignment horizontal="right" vertical="center" wrapText="1"/>
    </xf>
    <xf numFmtId="164" fontId="1" fillId="0" borderId="4" xfId="3" applyNumberFormat="1" applyFont="1" applyFill="1" applyBorder="1" applyAlignment="1">
      <alignment horizontal="right" vertical="center" wrapText="1"/>
    </xf>
    <xf numFmtId="0" fontId="25" fillId="0" borderId="0" xfId="3" applyFont="1" applyFill="1" applyBorder="1" applyAlignment="1">
      <alignment horizontal="right" vertical="center" wrapText="1"/>
    </xf>
    <xf numFmtId="0" fontId="25" fillId="0" borderId="0" xfId="0" applyFont="1" applyBorder="1" applyAlignment="1">
      <alignment horizontal="center" vertical="justify" wrapText="1"/>
    </xf>
    <xf numFmtId="0" fontId="1" fillId="0" borderId="0" xfId="0" applyFont="1" applyAlignment="1">
      <alignment horizontal="right" vertical="justify" wrapText="1"/>
    </xf>
    <xf numFmtId="0" fontId="2" fillId="3" borderId="12" xfId="0" applyFont="1" applyFill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4" fontId="1" fillId="0" borderId="4" xfId="3" applyNumberFormat="1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center" vertical="center"/>
    </xf>
    <xf numFmtId="0" fontId="6" fillId="0" borderId="12" xfId="3" applyFont="1" applyFill="1" applyBorder="1" applyAlignment="1">
      <alignment horizontal="right" vertical="center" wrapText="1"/>
    </xf>
    <xf numFmtId="164" fontId="1" fillId="4" borderId="4" xfId="3" applyNumberFormat="1" applyFont="1" applyFill="1" applyBorder="1" applyAlignment="1">
      <alignment horizontal="right" vertical="center" wrapText="1"/>
    </xf>
    <xf numFmtId="4" fontId="3" fillId="4" borderId="4" xfId="0" applyNumberFormat="1" applyFont="1" applyFill="1" applyBorder="1" applyAlignment="1">
      <alignment horizontal="right" vertical="center" wrapText="1"/>
    </xf>
    <xf numFmtId="4" fontId="1" fillId="0" borderId="12" xfId="3" applyNumberFormat="1" applyFont="1" applyFill="1" applyBorder="1" applyAlignment="1">
      <alignment horizontal="right" vertical="center" wrapText="1"/>
    </xf>
    <xf numFmtId="4" fontId="6" fillId="4" borderId="6" xfId="3" applyNumberFormat="1" applyFont="1" applyFill="1" applyBorder="1" applyAlignment="1">
      <alignment vertical="center" wrapText="1"/>
    </xf>
    <xf numFmtId="164" fontId="3" fillId="4" borderId="4" xfId="0" applyNumberFormat="1" applyFont="1" applyFill="1" applyBorder="1" applyAlignment="1">
      <alignment horizontal="right" vertical="center" wrapText="1"/>
    </xf>
    <xf numFmtId="0" fontId="6" fillId="0" borderId="4" xfId="3" applyFont="1" applyFill="1" applyBorder="1" applyAlignment="1">
      <alignment vertical="center" wrapText="1"/>
    </xf>
    <xf numFmtId="3" fontId="26" fillId="0" borderId="4" xfId="0" applyNumberFormat="1" applyFont="1" applyBorder="1" applyAlignment="1">
      <alignment horizontal="center" vertical="center"/>
    </xf>
    <xf numFmtId="4" fontId="1" fillId="4" borderId="4" xfId="3" applyNumberFormat="1" applyFont="1" applyFill="1" applyBorder="1" applyAlignment="1">
      <alignment horizontal="righ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4" borderId="9" xfId="3" applyFont="1" applyFill="1" applyBorder="1" applyAlignment="1">
      <alignment horizontal="center" vertical="center" wrapText="1"/>
    </xf>
    <xf numFmtId="0" fontId="6" fillId="4" borderId="10" xfId="3" applyFont="1" applyFill="1" applyBorder="1" applyAlignment="1">
      <alignment horizontal="center" vertical="center" wrapText="1"/>
    </xf>
    <xf numFmtId="0" fontId="6" fillId="4" borderId="6" xfId="3" applyFont="1" applyFill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6" fillId="4" borderId="4" xfId="3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NumberFormat="1" applyFont="1" applyBorder="1" applyAlignment="1" applyProtection="1">
      <alignment horizontal="center"/>
      <protection locked="0"/>
    </xf>
    <xf numFmtId="0" fontId="16" fillId="0" borderId="1" xfId="0" applyNumberFormat="1" applyFont="1" applyBorder="1" applyAlignment="1" applyProtection="1">
      <alignment horizontal="center" vertical="top" wrapText="1"/>
      <protection locked="0"/>
    </xf>
    <xf numFmtId="0" fontId="19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1" xfId="3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justify" wrapText="1"/>
    </xf>
    <xf numFmtId="0" fontId="16" fillId="0" borderId="0" xfId="0" applyFont="1" applyBorder="1" applyAlignment="1">
      <alignment horizontal="center" vertical="justify" wrapText="1"/>
    </xf>
    <xf numFmtId="0" fontId="16" fillId="0" borderId="1" xfId="0" applyFont="1" applyBorder="1" applyAlignment="1">
      <alignment horizontal="center" vertical="justify" wrapText="1"/>
    </xf>
    <xf numFmtId="0" fontId="15" fillId="0" borderId="0" xfId="3" applyFont="1" applyFill="1" applyBorder="1" applyAlignment="1">
      <alignment horizontal="left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 wrapText="1"/>
    </xf>
    <xf numFmtId="0" fontId="6" fillId="0" borderId="10" xfId="3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center" vertical="center" wrapText="1"/>
    </xf>
    <xf numFmtId="0" fontId="17" fillId="0" borderId="0" xfId="3" applyFont="1" applyFill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2" fillId="0" borderId="0" xfId="0" applyNumberFormat="1" applyFont="1" applyAlignment="1">
      <alignment horizontal="left" vertical="center" wrapText="1"/>
    </xf>
    <xf numFmtId="0" fontId="12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top"/>
    </xf>
    <xf numFmtId="49" fontId="12" fillId="0" borderId="0" xfId="0" applyNumberFormat="1" applyFont="1" applyAlignment="1">
      <alignment horizontal="left"/>
    </xf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showGridLines="0" showWhiteSpace="0" topLeftCell="A45" zoomScale="80" zoomScaleNormal="80" zoomScalePageLayoutView="75" workbookViewId="0">
      <selection activeCell="A62" sqref="A62"/>
    </sheetView>
  </sheetViews>
  <sheetFormatPr defaultColWidth="9" defaultRowHeight="12.75" x14ac:dyDescent="0.2"/>
  <cols>
    <col min="1" max="1" width="9.140625" style="4" customWidth="1"/>
    <col min="2" max="2" width="23.28515625" style="3" customWidth="1"/>
    <col min="3" max="3" width="16.5703125" style="3" customWidth="1"/>
    <col min="4" max="4" width="20" style="3" customWidth="1"/>
    <col min="5" max="5" width="18.42578125" style="3" customWidth="1"/>
    <col min="6" max="6" width="21.28515625" style="3" customWidth="1"/>
    <col min="7" max="7" width="19.42578125" style="10" customWidth="1"/>
    <col min="8" max="8" width="16.5703125" style="5" customWidth="1"/>
    <col min="9" max="9" width="13" style="6" customWidth="1"/>
    <col min="10" max="10" width="18.85546875" style="7" customWidth="1"/>
    <col min="11" max="11" width="22.140625" style="81" customWidth="1"/>
    <col min="12" max="12" width="23.42578125" style="7" customWidth="1"/>
    <col min="13" max="13" width="22.5703125" style="7" customWidth="1"/>
    <col min="14" max="14" width="9" style="1" hidden="1" customWidth="1"/>
    <col min="15" max="15" width="9" style="1" customWidth="1"/>
    <col min="16" max="16384" width="9" style="1"/>
  </cols>
  <sheetData>
    <row r="1" spans="1:14" ht="15.75" customHeight="1" x14ac:dyDescent="0.2">
      <c r="A1" s="120" t="s">
        <v>85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4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14" ht="14.25" x14ac:dyDescent="0.2">
      <c r="A3" s="35"/>
      <c r="B3" s="36"/>
      <c r="C3" s="36"/>
      <c r="D3" s="36"/>
      <c r="E3" s="36"/>
      <c r="F3" s="36"/>
      <c r="G3" s="37"/>
      <c r="H3" s="38"/>
      <c r="I3" s="39"/>
      <c r="J3" s="40"/>
      <c r="K3" s="73"/>
      <c r="L3" s="40"/>
      <c r="M3" s="40"/>
    </row>
    <row r="4" spans="1:14" ht="17.25" customHeight="1" x14ac:dyDescent="0.2">
      <c r="A4" s="121" t="s">
        <v>89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4" ht="16.5" customHeight="1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4" ht="14.25" x14ac:dyDescent="0.2">
      <c r="A6" s="41"/>
      <c r="B6" s="41"/>
      <c r="C6" s="41"/>
      <c r="D6" s="41"/>
      <c r="E6" s="41"/>
      <c r="F6" s="41"/>
      <c r="G6" s="42"/>
      <c r="H6" s="41"/>
      <c r="I6" s="41"/>
      <c r="J6" s="41"/>
      <c r="K6" s="74"/>
      <c r="L6" s="41"/>
      <c r="M6" s="41"/>
    </row>
    <row r="7" spans="1:14" ht="12.75" customHeight="1" x14ac:dyDescent="0.25">
      <c r="A7" s="122" t="s">
        <v>27</v>
      </c>
      <c r="B7" s="122"/>
      <c r="C7" s="122"/>
      <c r="D7" s="122"/>
      <c r="E7" s="41"/>
      <c r="F7" s="41"/>
      <c r="G7" s="41"/>
      <c r="H7" s="122" t="s">
        <v>30</v>
      </c>
      <c r="I7" s="122"/>
      <c r="J7" s="122"/>
      <c r="K7" s="122"/>
      <c r="L7" s="31"/>
      <c r="M7" s="31"/>
    </row>
    <row r="8" spans="1:14" ht="26.25" customHeight="1" x14ac:dyDescent="0.2">
      <c r="A8" s="123"/>
      <c r="B8" s="123"/>
      <c r="C8" s="123"/>
      <c r="D8" s="123"/>
      <c r="E8" s="41"/>
      <c r="F8" s="41"/>
      <c r="G8" s="41"/>
      <c r="H8" s="41"/>
      <c r="I8" s="41"/>
      <c r="J8" s="119"/>
      <c r="K8" s="119"/>
      <c r="L8" s="119"/>
      <c r="M8" s="119"/>
    </row>
    <row r="9" spans="1:14" ht="12.75" customHeight="1" x14ac:dyDescent="0.2">
      <c r="A9" s="124" t="s">
        <v>28</v>
      </c>
      <c r="B9" s="124"/>
      <c r="C9" s="43"/>
      <c r="D9" s="41"/>
      <c r="E9" s="41"/>
      <c r="F9" s="41"/>
      <c r="G9" s="41"/>
      <c r="H9" s="41"/>
      <c r="I9" s="41"/>
      <c r="J9" s="41"/>
      <c r="K9" s="125" t="s">
        <v>31</v>
      </c>
      <c r="L9" s="125"/>
      <c r="M9" s="125"/>
    </row>
    <row r="10" spans="1:14" ht="30" customHeight="1" x14ac:dyDescent="0.25">
      <c r="A10" s="118"/>
      <c r="B10" s="118"/>
      <c r="C10" s="44"/>
      <c r="D10" s="41"/>
      <c r="E10" s="41"/>
      <c r="F10" s="41"/>
      <c r="G10" s="41"/>
      <c r="H10" s="41"/>
      <c r="I10" s="41"/>
      <c r="J10" s="41"/>
      <c r="K10" s="123"/>
      <c r="L10" s="123"/>
      <c r="M10" s="123"/>
    </row>
    <row r="11" spans="1:14" ht="14.25" x14ac:dyDescent="0.2">
      <c r="A11" s="125" t="s">
        <v>29</v>
      </c>
      <c r="B11" s="125"/>
      <c r="C11" s="43"/>
      <c r="D11" s="41"/>
      <c r="E11" s="41"/>
      <c r="F11" s="41"/>
      <c r="G11" s="41"/>
      <c r="H11" s="41"/>
      <c r="I11" s="41"/>
      <c r="J11" s="41"/>
      <c r="K11" s="125" t="s">
        <v>32</v>
      </c>
      <c r="L11" s="125"/>
      <c r="M11" s="125"/>
    </row>
    <row r="12" spans="1:14" ht="27.75" customHeight="1" x14ac:dyDescent="0.25">
      <c r="A12" s="117"/>
      <c r="B12" s="118"/>
      <c r="C12" s="44"/>
      <c r="D12" s="41"/>
      <c r="E12" s="41"/>
      <c r="F12" s="41"/>
      <c r="G12" s="41"/>
      <c r="H12" s="41"/>
      <c r="I12" s="41"/>
      <c r="J12" s="119"/>
      <c r="K12" s="119"/>
      <c r="L12" s="119"/>
      <c r="M12" s="119"/>
    </row>
    <row r="13" spans="1:14" ht="14.25" x14ac:dyDescent="0.2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75"/>
      <c r="L13" s="45"/>
      <c r="M13" s="45"/>
    </row>
    <row r="14" spans="1:14" s="2" customFormat="1" ht="20.25" customHeight="1" thickBot="1" x14ac:dyDescent="0.3">
      <c r="A14" s="46"/>
      <c r="B14" s="47"/>
      <c r="C14" s="47"/>
      <c r="D14" s="47"/>
      <c r="E14" s="47"/>
      <c r="F14" s="47"/>
      <c r="G14" s="48"/>
      <c r="H14" s="46"/>
      <c r="I14" s="46"/>
      <c r="J14" s="49"/>
      <c r="K14" s="76"/>
      <c r="L14" s="49"/>
      <c r="M14" s="49"/>
    </row>
    <row r="15" spans="1:14" s="2" customFormat="1" ht="45" customHeight="1" thickBot="1" x14ac:dyDescent="0.3">
      <c r="A15" s="50" t="s">
        <v>0</v>
      </c>
      <c r="B15" s="50" t="s">
        <v>1</v>
      </c>
      <c r="C15" s="50" t="s">
        <v>23</v>
      </c>
      <c r="D15" s="51" t="s">
        <v>2</v>
      </c>
      <c r="E15" s="50" t="s">
        <v>3</v>
      </c>
      <c r="F15" s="50" t="s">
        <v>4</v>
      </c>
      <c r="G15" s="52" t="s">
        <v>39</v>
      </c>
      <c r="H15" s="50" t="s">
        <v>5</v>
      </c>
      <c r="I15" s="53" t="s">
        <v>6</v>
      </c>
      <c r="J15" s="54" t="s">
        <v>7</v>
      </c>
      <c r="K15" s="72" t="s">
        <v>8</v>
      </c>
      <c r="L15" s="51" t="s">
        <v>9</v>
      </c>
      <c r="M15" s="51" t="s">
        <v>10</v>
      </c>
      <c r="N15" s="13"/>
    </row>
    <row r="16" spans="1:14" ht="72" customHeight="1" x14ac:dyDescent="0.2">
      <c r="A16" s="55">
        <v>1</v>
      </c>
      <c r="B16" s="56" t="s">
        <v>37</v>
      </c>
      <c r="C16" s="16"/>
      <c r="D16" s="16"/>
      <c r="E16" s="16"/>
      <c r="F16" s="56" t="s">
        <v>38</v>
      </c>
      <c r="G16" s="56" t="s">
        <v>40</v>
      </c>
      <c r="H16" s="57" t="s">
        <v>34</v>
      </c>
      <c r="I16" s="58" t="s">
        <v>41</v>
      </c>
      <c r="J16" s="16"/>
      <c r="K16" s="77">
        <f t="shared" ref="K16:K44" si="0">I16*J16</f>
        <v>0</v>
      </c>
      <c r="L16" s="17">
        <f t="shared" ref="L16:L44" si="1">K16*0.1</f>
        <v>0</v>
      </c>
      <c r="M16" s="17">
        <f t="shared" ref="M16:M44" si="2">K16*1.1</f>
        <v>0</v>
      </c>
    </row>
    <row r="17" spans="1:13" ht="97.5" customHeight="1" x14ac:dyDescent="0.2">
      <c r="A17" s="59">
        <v>2</v>
      </c>
      <c r="B17" s="60" t="s">
        <v>37</v>
      </c>
      <c r="C17" s="14"/>
      <c r="D17" s="14"/>
      <c r="E17" s="14"/>
      <c r="F17" s="60" t="s">
        <v>38</v>
      </c>
      <c r="G17" s="60" t="s">
        <v>42</v>
      </c>
      <c r="H17" s="61" t="s">
        <v>34</v>
      </c>
      <c r="I17" s="62" t="s">
        <v>47</v>
      </c>
      <c r="J17" s="14"/>
      <c r="K17" s="78">
        <f t="shared" si="0"/>
        <v>0</v>
      </c>
      <c r="L17" s="15">
        <f t="shared" si="1"/>
        <v>0</v>
      </c>
      <c r="M17" s="15">
        <f t="shared" si="2"/>
        <v>0</v>
      </c>
    </row>
    <row r="18" spans="1:13" ht="51" customHeight="1" x14ac:dyDescent="0.2">
      <c r="A18" s="59">
        <v>3</v>
      </c>
      <c r="B18" s="60" t="s">
        <v>43</v>
      </c>
      <c r="C18" s="14"/>
      <c r="D18" s="14"/>
      <c r="E18" s="14"/>
      <c r="F18" s="60" t="s">
        <v>46</v>
      </c>
      <c r="G18" s="60" t="s">
        <v>44</v>
      </c>
      <c r="H18" s="61" t="s">
        <v>45</v>
      </c>
      <c r="I18" s="63">
        <v>19000</v>
      </c>
      <c r="J18" s="14"/>
      <c r="K18" s="78">
        <f t="shared" si="0"/>
        <v>0</v>
      </c>
      <c r="L18" s="15">
        <f t="shared" si="1"/>
        <v>0</v>
      </c>
      <c r="M18" s="15">
        <f t="shared" si="2"/>
        <v>0</v>
      </c>
    </row>
    <row r="19" spans="1:13" ht="144.75" customHeight="1" x14ac:dyDescent="0.2">
      <c r="A19" s="59">
        <v>4</v>
      </c>
      <c r="B19" s="60" t="s">
        <v>48</v>
      </c>
      <c r="C19" s="14"/>
      <c r="D19" s="14"/>
      <c r="E19" s="14"/>
      <c r="F19" s="60" t="s">
        <v>46</v>
      </c>
      <c r="G19" s="60" t="s">
        <v>49</v>
      </c>
      <c r="H19" s="60" t="s">
        <v>50</v>
      </c>
      <c r="I19" s="63">
        <v>3000</v>
      </c>
      <c r="J19" s="14"/>
      <c r="K19" s="78">
        <f t="shared" si="0"/>
        <v>0</v>
      </c>
      <c r="L19" s="15">
        <f t="shared" si="1"/>
        <v>0</v>
      </c>
      <c r="M19" s="15">
        <f t="shared" si="2"/>
        <v>0</v>
      </c>
    </row>
    <row r="20" spans="1:13" ht="62.25" customHeight="1" x14ac:dyDescent="0.2">
      <c r="A20" s="59">
        <v>5</v>
      </c>
      <c r="B20" s="60" t="s">
        <v>51</v>
      </c>
      <c r="C20" s="14"/>
      <c r="D20" s="14"/>
      <c r="E20" s="14"/>
      <c r="F20" s="60" t="s">
        <v>46</v>
      </c>
      <c r="G20" s="60" t="s">
        <v>52</v>
      </c>
      <c r="H20" s="60" t="s">
        <v>50</v>
      </c>
      <c r="I20" s="62">
        <v>1800</v>
      </c>
      <c r="J20" s="14"/>
      <c r="K20" s="78">
        <f t="shared" si="0"/>
        <v>0</v>
      </c>
      <c r="L20" s="15">
        <f t="shared" si="1"/>
        <v>0</v>
      </c>
      <c r="M20" s="15">
        <f t="shared" si="2"/>
        <v>0</v>
      </c>
    </row>
    <row r="21" spans="1:13" ht="59.25" customHeight="1" x14ac:dyDescent="0.2">
      <c r="A21" s="59">
        <v>6</v>
      </c>
      <c r="B21" s="64" t="s">
        <v>53</v>
      </c>
      <c r="C21" s="14"/>
      <c r="D21" s="14"/>
      <c r="E21" s="14"/>
      <c r="F21" s="64" t="s">
        <v>46</v>
      </c>
      <c r="G21" s="64" t="s">
        <v>54</v>
      </c>
      <c r="H21" s="65" t="s">
        <v>45</v>
      </c>
      <c r="I21" s="66">
        <v>22000</v>
      </c>
      <c r="J21" s="14"/>
      <c r="K21" s="78">
        <f t="shared" si="0"/>
        <v>0</v>
      </c>
      <c r="L21" s="15">
        <f t="shared" si="1"/>
        <v>0</v>
      </c>
      <c r="M21" s="15">
        <f t="shared" si="2"/>
        <v>0</v>
      </c>
    </row>
    <row r="22" spans="1:13" ht="49.5" customHeight="1" x14ac:dyDescent="0.2">
      <c r="A22" s="59">
        <v>7</v>
      </c>
      <c r="B22" s="64" t="s">
        <v>55</v>
      </c>
      <c r="C22" s="14"/>
      <c r="D22" s="14"/>
      <c r="E22" s="14"/>
      <c r="F22" s="64" t="s">
        <v>46</v>
      </c>
      <c r="G22" s="64" t="s">
        <v>54</v>
      </c>
      <c r="H22" s="60" t="s">
        <v>50</v>
      </c>
      <c r="I22" s="66">
        <v>8000</v>
      </c>
      <c r="J22" s="14"/>
      <c r="K22" s="78">
        <f t="shared" si="0"/>
        <v>0</v>
      </c>
      <c r="L22" s="15">
        <f t="shared" si="1"/>
        <v>0</v>
      </c>
      <c r="M22" s="15">
        <f t="shared" si="2"/>
        <v>0</v>
      </c>
    </row>
    <row r="23" spans="1:13" ht="43.5" customHeight="1" x14ac:dyDescent="0.2">
      <c r="A23" s="59">
        <v>8</v>
      </c>
      <c r="B23" s="64" t="s">
        <v>56</v>
      </c>
      <c r="C23" s="14"/>
      <c r="D23" s="14"/>
      <c r="E23" s="14"/>
      <c r="F23" s="64" t="s">
        <v>57</v>
      </c>
      <c r="G23" s="64" t="s">
        <v>58</v>
      </c>
      <c r="H23" s="60" t="s">
        <v>50</v>
      </c>
      <c r="I23" s="66">
        <v>30</v>
      </c>
      <c r="J23" s="14"/>
      <c r="K23" s="78">
        <f t="shared" si="0"/>
        <v>0</v>
      </c>
      <c r="L23" s="15">
        <f t="shared" si="1"/>
        <v>0</v>
      </c>
      <c r="M23" s="15">
        <f t="shared" si="2"/>
        <v>0</v>
      </c>
    </row>
    <row r="24" spans="1:13" ht="70.5" customHeight="1" x14ac:dyDescent="0.2">
      <c r="A24" s="67">
        <v>9</v>
      </c>
      <c r="B24" s="64" t="s">
        <v>59</v>
      </c>
      <c r="C24" s="14"/>
      <c r="D24" s="14"/>
      <c r="E24" s="14"/>
      <c r="F24" s="64" t="s">
        <v>57</v>
      </c>
      <c r="G24" s="64" t="s">
        <v>60</v>
      </c>
      <c r="H24" s="68" t="s">
        <v>61</v>
      </c>
      <c r="I24" s="69">
        <v>1300</v>
      </c>
      <c r="J24" s="14"/>
      <c r="K24" s="78">
        <f t="shared" si="0"/>
        <v>0</v>
      </c>
      <c r="L24" s="15">
        <f t="shared" si="1"/>
        <v>0</v>
      </c>
      <c r="M24" s="15">
        <f t="shared" si="2"/>
        <v>0</v>
      </c>
    </row>
    <row r="25" spans="1:13" ht="75" customHeight="1" x14ac:dyDescent="0.2">
      <c r="A25" s="67">
        <v>10</v>
      </c>
      <c r="B25" s="64" t="s">
        <v>62</v>
      </c>
      <c r="C25" s="14"/>
      <c r="D25" s="14"/>
      <c r="E25" s="14"/>
      <c r="F25" s="64" t="s">
        <v>57</v>
      </c>
      <c r="G25" s="64" t="s">
        <v>63</v>
      </c>
      <c r="H25" s="68" t="s">
        <v>61</v>
      </c>
      <c r="I25" s="69">
        <v>5</v>
      </c>
      <c r="J25" s="14"/>
      <c r="K25" s="78">
        <f t="shared" si="0"/>
        <v>0</v>
      </c>
      <c r="L25" s="15">
        <f t="shared" si="1"/>
        <v>0</v>
      </c>
      <c r="M25" s="15">
        <f t="shared" si="2"/>
        <v>0</v>
      </c>
    </row>
    <row r="26" spans="1:13" ht="77.25" customHeight="1" x14ac:dyDescent="0.2">
      <c r="A26" s="67">
        <v>11</v>
      </c>
      <c r="B26" s="64" t="s">
        <v>64</v>
      </c>
      <c r="C26" s="14"/>
      <c r="D26" s="14"/>
      <c r="E26" s="14"/>
      <c r="F26" s="64" t="s">
        <v>57</v>
      </c>
      <c r="G26" s="64" t="s">
        <v>65</v>
      </c>
      <c r="H26" s="68" t="s">
        <v>61</v>
      </c>
      <c r="I26" s="69">
        <v>730</v>
      </c>
      <c r="J26" s="14"/>
      <c r="K26" s="78">
        <f t="shared" si="0"/>
        <v>0</v>
      </c>
      <c r="L26" s="15">
        <f t="shared" si="1"/>
        <v>0</v>
      </c>
      <c r="M26" s="15">
        <f t="shared" si="2"/>
        <v>0</v>
      </c>
    </row>
    <row r="27" spans="1:13" ht="150" customHeight="1" x14ac:dyDescent="0.2">
      <c r="A27" s="67">
        <v>12</v>
      </c>
      <c r="B27" s="64" t="s">
        <v>66</v>
      </c>
      <c r="C27" s="14"/>
      <c r="D27" s="14"/>
      <c r="E27" s="14"/>
      <c r="F27" s="64" t="s">
        <v>57</v>
      </c>
      <c r="G27" s="64" t="s">
        <v>67</v>
      </c>
      <c r="H27" s="65" t="s">
        <v>68</v>
      </c>
      <c r="I27" s="69">
        <v>10</v>
      </c>
      <c r="J27" s="14"/>
      <c r="K27" s="78">
        <f t="shared" si="0"/>
        <v>0</v>
      </c>
      <c r="L27" s="15">
        <f t="shared" si="1"/>
        <v>0</v>
      </c>
      <c r="M27" s="15">
        <f t="shared" si="2"/>
        <v>0</v>
      </c>
    </row>
    <row r="28" spans="1:13" ht="168" customHeight="1" x14ac:dyDescent="0.2">
      <c r="A28" s="111">
        <v>13</v>
      </c>
      <c r="B28" s="99" t="s">
        <v>82</v>
      </c>
      <c r="C28" s="93"/>
      <c r="D28" s="93"/>
      <c r="E28" s="93"/>
      <c r="F28" s="82" t="s">
        <v>57</v>
      </c>
      <c r="G28" s="64" t="s">
        <v>90</v>
      </c>
      <c r="H28" s="65" t="s">
        <v>69</v>
      </c>
      <c r="I28" s="83">
        <v>48000</v>
      </c>
      <c r="J28" s="14"/>
      <c r="K28" s="85">
        <f>I28*J28</f>
        <v>0</v>
      </c>
      <c r="L28" s="105"/>
      <c r="M28" s="106"/>
    </row>
    <row r="29" spans="1:13" ht="211.5" customHeight="1" x14ac:dyDescent="0.2">
      <c r="A29" s="112"/>
      <c r="B29" s="100"/>
      <c r="C29" s="93"/>
      <c r="D29" s="93"/>
      <c r="E29" s="93"/>
      <c r="F29" s="82" t="s">
        <v>57</v>
      </c>
      <c r="G29" s="82" t="s">
        <v>91</v>
      </c>
      <c r="H29" s="86" t="s">
        <v>69</v>
      </c>
      <c r="I29" s="84">
        <v>124000</v>
      </c>
      <c r="J29" s="87"/>
      <c r="K29" s="90">
        <f>I29*J29</f>
        <v>0</v>
      </c>
      <c r="L29" s="109"/>
      <c r="M29" s="110"/>
    </row>
    <row r="30" spans="1:13" ht="43.5" customHeight="1" x14ac:dyDescent="0.2">
      <c r="A30" s="113"/>
      <c r="B30" s="101"/>
      <c r="C30" s="114" t="s">
        <v>94</v>
      </c>
      <c r="D30" s="114"/>
      <c r="E30" s="114"/>
      <c r="F30" s="114"/>
      <c r="G30" s="114"/>
      <c r="H30" s="114"/>
      <c r="I30" s="114"/>
      <c r="J30" s="114"/>
      <c r="K30" s="91">
        <f>K28+K29</f>
        <v>0</v>
      </c>
      <c r="L30" s="89">
        <f>K30*0.1</f>
        <v>0</v>
      </c>
      <c r="M30" s="89">
        <f>K30*1.1</f>
        <v>0</v>
      </c>
    </row>
    <row r="31" spans="1:13" ht="207.75" customHeight="1" x14ac:dyDescent="0.2">
      <c r="A31" s="67">
        <v>14</v>
      </c>
      <c r="B31" s="64" t="s">
        <v>86</v>
      </c>
      <c r="C31" s="14"/>
      <c r="D31" s="14"/>
      <c r="E31" s="14"/>
      <c r="F31" s="64" t="s">
        <v>57</v>
      </c>
      <c r="G31" s="64" t="s">
        <v>70</v>
      </c>
      <c r="H31" s="65" t="s">
        <v>69</v>
      </c>
      <c r="I31" s="69">
        <v>18000</v>
      </c>
      <c r="J31" s="14"/>
      <c r="K31" s="78">
        <f t="shared" si="0"/>
        <v>0</v>
      </c>
      <c r="L31" s="15">
        <f t="shared" si="1"/>
        <v>0</v>
      </c>
      <c r="M31" s="15">
        <f t="shared" si="2"/>
        <v>0</v>
      </c>
    </row>
    <row r="32" spans="1:13" ht="207.75" customHeight="1" x14ac:dyDescent="0.2">
      <c r="A32" s="96">
        <v>15</v>
      </c>
      <c r="B32" s="99" t="s">
        <v>87</v>
      </c>
      <c r="C32" s="93"/>
      <c r="D32" s="93"/>
      <c r="E32" s="93"/>
      <c r="F32" s="82" t="s">
        <v>57</v>
      </c>
      <c r="G32" s="68" t="s">
        <v>92</v>
      </c>
      <c r="H32" s="70" t="s">
        <v>69</v>
      </c>
      <c r="I32" s="84">
        <v>101500</v>
      </c>
      <c r="J32" s="14"/>
      <c r="K32" s="85">
        <f>I32*J32</f>
        <v>0</v>
      </c>
      <c r="L32" s="105"/>
      <c r="M32" s="106"/>
    </row>
    <row r="33" spans="1:13" ht="183.75" customHeight="1" x14ac:dyDescent="0.2">
      <c r="A33" s="97"/>
      <c r="B33" s="100"/>
      <c r="C33" s="93"/>
      <c r="D33" s="93"/>
      <c r="E33" s="93"/>
      <c r="F33" s="82" t="s">
        <v>57</v>
      </c>
      <c r="G33" s="68" t="s">
        <v>93</v>
      </c>
      <c r="H33" s="70" t="s">
        <v>69</v>
      </c>
      <c r="I33" s="83">
        <v>14500</v>
      </c>
      <c r="J33" s="14"/>
      <c r="K33" s="78">
        <f t="shared" si="0"/>
        <v>0</v>
      </c>
      <c r="L33" s="109"/>
      <c r="M33" s="110"/>
    </row>
    <row r="34" spans="1:13" ht="39.75" customHeight="1" x14ac:dyDescent="0.2">
      <c r="A34" s="98"/>
      <c r="B34" s="101"/>
      <c r="C34" s="102" t="s">
        <v>95</v>
      </c>
      <c r="D34" s="103"/>
      <c r="E34" s="103"/>
      <c r="F34" s="103"/>
      <c r="G34" s="103"/>
      <c r="H34" s="103"/>
      <c r="I34" s="103"/>
      <c r="J34" s="104"/>
      <c r="K34" s="88">
        <f>K32+K33</f>
        <v>0</v>
      </c>
      <c r="L34" s="92">
        <f>K34*0.1</f>
        <v>0</v>
      </c>
      <c r="M34" s="92">
        <f>K34*1.1</f>
        <v>0</v>
      </c>
    </row>
    <row r="35" spans="1:13" ht="215.25" customHeight="1" x14ac:dyDescent="0.2">
      <c r="A35" s="96">
        <v>16</v>
      </c>
      <c r="B35" s="99" t="s">
        <v>83</v>
      </c>
      <c r="C35" s="14"/>
      <c r="D35" s="14"/>
      <c r="E35" s="14"/>
      <c r="F35" s="64" t="s">
        <v>57</v>
      </c>
      <c r="G35" s="71" t="s">
        <v>98</v>
      </c>
      <c r="H35" s="70" t="s">
        <v>69</v>
      </c>
      <c r="I35" s="83">
        <v>164731</v>
      </c>
      <c r="J35" s="14"/>
      <c r="K35" s="78">
        <f>I35*J35</f>
        <v>0</v>
      </c>
      <c r="L35" s="105"/>
      <c r="M35" s="106"/>
    </row>
    <row r="36" spans="1:13" ht="215.25" customHeight="1" x14ac:dyDescent="0.2">
      <c r="A36" s="97"/>
      <c r="B36" s="100"/>
      <c r="C36" s="14"/>
      <c r="D36" s="14"/>
      <c r="E36" s="14"/>
      <c r="F36" s="64" t="s">
        <v>57</v>
      </c>
      <c r="G36" s="71" t="s">
        <v>96</v>
      </c>
      <c r="H36" s="70" t="s">
        <v>69</v>
      </c>
      <c r="I36" s="83">
        <v>1031873</v>
      </c>
      <c r="J36" s="14"/>
      <c r="K36" s="85">
        <f>I36*J36</f>
        <v>0</v>
      </c>
      <c r="L36" s="107"/>
      <c r="M36" s="108"/>
    </row>
    <row r="37" spans="1:13" ht="215.25" customHeight="1" x14ac:dyDescent="0.2">
      <c r="A37" s="97"/>
      <c r="B37" s="100"/>
      <c r="C37" s="14"/>
      <c r="D37" s="14"/>
      <c r="E37" s="14"/>
      <c r="F37" s="64" t="s">
        <v>57</v>
      </c>
      <c r="G37" s="71" t="s">
        <v>97</v>
      </c>
      <c r="H37" s="70" t="s">
        <v>69</v>
      </c>
      <c r="I37" s="84">
        <v>442396</v>
      </c>
      <c r="J37" s="14"/>
      <c r="K37" s="85">
        <f>I37*J37</f>
        <v>0</v>
      </c>
      <c r="L37" s="109"/>
      <c r="M37" s="110"/>
    </row>
    <row r="38" spans="1:13" ht="42.75" customHeight="1" x14ac:dyDescent="0.2">
      <c r="A38" s="98"/>
      <c r="B38" s="101"/>
      <c r="C38" s="102" t="s">
        <v>99</v>
      </c>
      <c r="D38" s="103"/>
      <c r="E38" s="103"/>
      <c r="F38" s="103"/>
      <c r="G38" s="103"/>
      <c r="H38" s="103"/>
      <c r="I38" s="103"/>
      <c r="J38" s="104"/>
      <c r="K38" s="95">
        <f>K35+K36+K37</f>
        <v>0</v>
      </c>
      <c r="L38" s="89">
        <f>K38*0.1</f>
        <v>0</v>
      </c>
      <c r="M38" s="89">
        <f>K38*1.1</f>
        <v>0</v>
      </c>
    </row>
    <row r="39" spans="1:13" ht="216.75" customHeight="1" x14ac:dyDescent="0.2">
      <c r="A39" s="96">
        <v>17</v>
      </c>
      <c r="B39" s="99" t="s">
        <v>84</v>
      </c>
      <c r="C39" s="14"/>
      <c r="D39" s="14"/>
      <c r="E39" s="14"/>
      <c r="F39" s="64" t="s">
        <v>57</v>
      </c>
      <c r="G39" s="71" t="s">
        <v>100</v>
      </c>
      <c r="H39" s="70" t="s">
        <v>69</v>
      </c>
      <c r="I39" s="94">
        <v>1650061</v>
      </c>
      <c r="J39" s="14"/>
      <c r="K39" s="78">
        <f>I39*J39</f>
        <v>0</v>
      </c>
      <c r="L39" s="105"/>
      <c r="M39" s="106"/>
    </row>
    <row r="40" spans="1:13" ht="216.75" customHeight="1" x14ac:dyDescent="0.2">
      <c r="A40" s="97"/>
      <c r="B40" s="100"/>
      <c r="C40" s="14"/>
      <c r="D40" s="14"/>
      <c r="E40" s="14"/>
      <c r="F40" s="64" t="s">
        <v>57</v>
      </c>
      <c r="G40" s="71" t="s">
        <v>101</v>
      </c>
      <c r="H40" s="70" t="s">
        <v>69</v>
      </c>
      <c r="I40" s="94">
        <v>22040</v>
      </c>
      <c r="J40" s="14"/>
      <c r="K40" s="85">
        <f>I40*J40</f>
        <v>0</v>
      </c>
      <c r="L40" s="107"/>
      <c r="M40" s="108"/>
    </row>
    <row r="41" spans="1:13" ht="216.75" customHeight="1" x14ac:dyDescent="0.2">
      <c r="A41" s="97"/>
      <c r="B41" s="100"/>
      <c r="C41" s="14"/>
      <c r="D41" s="14"/>
      <c r="E41" s="14"/>
      <c r="F41" s="64" t="s">
        <v>57</v>
      </c>
      <c r="G41" s="71" t="s">
        <v>102</v>
      </c>
      <c r="H41" s="70" t="s">
        <v>69</v>
      </c>
      <c r="I41" s="94">
        <v>954974</v>
      </c>
      <c r="J41" s="14"/>
      <c r="K41" s="85">
        <f>I41*J41</f>
        <v>0</v>
      </c>
      <c r="L41" s="109"/>
      <c r="M41" s="110"/>
    </row>
    <row r="42" spans="1:13" ht="41.25" customHeight="1" x14ac:dyDescent="0.2">
      <c r="A42" s="98"/>
      <c r="B42" s="101"/>
      <c r="C42" s="102" t="s">
        <v>103</v>
      </c>
      <c r="D42" s="103"/>
      <c r="E42" s="103"/>
      <c r="F42" s="103"/>
      <c r="G42" s="103"/>
      <c r="H42" s="103"/>
      <c r="I42" s="103"/>
      <c r="J42" s="104"/>
      <c r="K42" s="88">
        <f>K39+K40+K41</f>
        <v>0</v>
      </c>
      <c r="L42" s="89">
        <f>K42*0.1</f>
        <v>0</v>
      </c>
      <c r="M42" s="89">
        <f>K42*1.1</f>
        <v>0</v>
      </c>
    </row>
    <row r="43" spans="1:13" ht="178.5" customHeight="1" x14ac:dyDescent="0.2">
      <c r="A43" s="59">
        <v>18</v>
      </c>
      <c r="B43" s="60" t="s">
        <v>71</v>
      </c>
      <c r="C43" s="14"/>
      <c r="D43" s="14"/>
      <c r="E43" s="14"/>
      <c r="F43" s="60" t="s">
        <v>33</v>
      </c>
      <c r="G43" s="60" t="s">
        <v>72</v>
      </c>
      <c r="H43" s="61" t="s">
        <v>45</v>
      </c>
      <c r="I43" s="63">
        <v>300</v>
      </c>
      <c r="J43" s="14"/>
      <c r="K43" s="78">
        <f t="shared" si="0"/>
        <v>0</v>
      </c>
      <c r="L43" s="15">
        <f t="shared" si="1"/>
        <v>0</v>
      </c>
      <c r="M43" s="15">
        <f t="shared" si="2"/>
        <v>0</v>
      </c>
    </row>
    <row r="44" spans="1:13" ht="178.5" customHeight="1" x14ac:dyDescent="0.2">
      <c r="A44" s="59">
        <v>19</v>
      </c>
      <c r="B44" s="60" t="s">
        <v>73</v>
      </c>
      <c r="C44" s="14"/>
      <c r="D44" s="14"/>
      <c r="E44" s="14"/>
      <c r="F44" s="60" t="s">
        <v>74</v>
      </c>
      <c r="G44" s="60" t="s">
        <v>75</v>
      </c>
      <c r="H44" s="61" t="s">
        <v>76</v>
      </c>
      <c r="I44" s="63">
        <v>950</v>
      </c>
      <c r="J44" s="14"/>
      <c r="K44" s="78">
        <f t="shared" si="0"/>
        <v>0</v>
      </c>
      <c r="L44" s="15">
        <f t="shared" si="1"/>
        <v>0</v>
      </c>
      <c r="M44" s="15">
        <f t="shared" si="2"/>
        <v>0</v>
      </c>
    </row>
    <row r="45" spans="1:13" ht="33" customHeight="1" x14ac:dyDescent="0.2">
      <c r="A45" s="131" t="s">
        <v>79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3"/>
      <c r="M45" s="15">
        <f>K16+K17+K18+K19+K20+K21+K22+K23+K24+K25+K26+K27+K30+K34+K38+K42+K43+K44</f>
        <v>0</v>
      </c>
    </row>
    <row r="46" spans="1:13" ht="34.5" customHeight="1" x14ac:dyDescent="0.2">
      <c r="A46" s="131" t="s">
        <v>77</v>
      </c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3"/>
      <c r="M46" s="15">
        <f>M45*0.1</f>
        <v>0</v>
      </c>
    </row>
    <row r="47" spans="1:13" ht="35.25" customHeight="1" x14ac:dyDescent="0.2">
      <c r="A47" s="134" t="s">
        <v>78</v>
      </c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6"/>
      <c r="M47" s="15">
        <f>M45*1.1</f>
        <v>0</v>
      </c>
    </row>
    <row r="48" spans="1:13" ht="30" customHeight="1" x14ac:dyDescent="0.2">
      <c r="A48" s="130" t="s">
        <v>25</v>
      </c>
      <c r="B48" s="130"/>
      <c r="C48" s="130"/>
      <c r="D48" s="130"/>
      <c r="E48" s="130"/>
      <c r="F48" s="130"/>
      <c r="G48" s="18"/>
      <c r="H48" s="18"/>
      <c r="I48" s="18"/>
      <c r="J48" s="18"/>
      <c r="K48" s="79"/>
      <c r="L48" s="19"/>
      <c r="M48" s="19"/>
    </row>
    <row r="49" spans="1:14" ht="44.25" customHeight="1" x14ac:dyDescent="0.2">
      <c r="A49" s="20"/>
      <c r="B49" s="21"/>
      <c r="C49" s="21"/>
      <c r="D49" s="21"/>
      <c r="E49" s="137" t="s">
        <v>80</v>
      </c>
      <c r="F49" s="137"/>
      <c r="G49" s="137"/>
      <c r="H49" s="137"/>
      <c r="I49" s="137"/>
      <c r="J49" s="137"/>
      <c r="K49" s="137"/>
      <c r="L49" s="137"/>
      <c r="M49" s="137"/>
    </row>
    <row r="50" spans="1:14" s="9" customFormat="1" ht="15.75" x14ac:dyDescent="0.25">
      <c r="A50" s="22" t="s">
        <v>14</v>
      </c>
      <c r="B50" s="22"/>
      <c r="C50" s="22"/>
      <c r="D50" s="23"/>
      <c r="E50" s="22"/>
      <c r="F50" s="21"/>
      <c r="G50" s="24"/>
      <c r="H50" s="25"/>
      <c r="I50" s="26"/>
      <c r="J50" s="27"/>
      <c r="K50" s="76"/>
      <c r="L50" s="27"/>
      <c r="M50" s="27"/>
    </row>
    <row r="51" spans="1:14" s="9" customFormat="1" ht="15.75" x14ac:dyDescent="0.25">
      <c r="A51" s="28"/>
      <c r="B51" s="29"/>
      <c r="C51" s="29"/>
      <c r="D51" s="29"/>
      <c r="E51" s="29"/>
      <c r="F51" s="29"/>
      <c r="G51" s="30"/>
      <c r="H51" s="127" t="s">
        <v>12</v>
      </c>
      <c r="I51" s="127"/>
      <c r="J51" s="127"/>
      <c r="K51" s="127"/>
      <c r="L51" s="31"/>
      <c r="M51" s="31"/>
    </row>
    <row r="52" spans="1:14" s="9" customFormat="1" ht="15.75" x14ac:dyDescent="0.25">
      <c r="A52" s="28"/>
      <c r="B52" s="28"/>
      <c r="C52" s="28"/>
      <c r="D52" s="28"/>
      <c r="E52" s="126"/>
      <c r="F52" s="126" t="s">
        <v>11</v>
      </c>
      <c r="G52" s="30"/>
      <c r="H52" s="128"/>
      <c r="I52" s="128"/>
      <c r="J52" s="128"/>
      <c r="K52" s="128"/>
      <c r="L52" s="31"/>
      <c r="M52" s="31"/>
    </row>
    <row r="53" spans="1:14" s="9" customFormat="1" ht="15.75" x14ac:dyDescent="0.25">
      <c r="A53" s="28"/>
      <c r="B53" s="28"/>
      <c r="C53" s="28"/>
      <c r="D53" s="28"/>
      <c r="E53" s="126"/>
      <c r="F53" s="126"/>
      <c r="G53" s="30"/>
      <c r="H53" s="129"/>
      <c r="I53" s="129"/>
      <c r="J53" s="129"/>
      <c r="K53" s="129"/>
      <c r="L53" s="31"/>
      <c r="M53" s="31"/>
    </row>
    <row r="54" spans="1:14" s="9" customFormat="1" ht="15.75" x14ac:dyDescent="0.25">
      <c r="A54" s="28"/>
      <c r="B54" s="28"/>
      <c r="C54" s="28"/>
      <c r="D54" s="28"/>
      <c r="E54" s="29"/>
      <c r="F54" s="29"/>
      <c r="G54" s="29"/>
      <c r="H54" s="28"/>
      <c r="I54" s="28"/>
      <c r="J54" s="30"/>
      <c r="K54" s="80"/>
      <c r="L54" s="32"/>
      <c r="M54" s="32"/>
      <c r="N54" s="11"/>
    </row>
    <row r="55" spans="1:14" s="9" customFormat="1" ht="15.75" x14ac:dyDescent="0.25">
      <c r="A55" s="28"/>
      <c r="B55" s="28"/>
      <c r="C55" s="28"/>
      <c r="D55" s="28"/>
      <c r="E55" s="29"/>
      <c r="F55" s="29"/>
      <c r="G55" s="29"/>
      <c r="H55" s="28"/>
      <c r="I55" s="28"/>
      <c r="J55" s="30"/>
      <c r="K55" s="80"/>
      <c r="L55" s="32"/>
      <c r="M55" s="32"/>
      <c r="N55" s="11"/>
    </row>
    <row r="56" spans="1:14" s="9" customFormat="1" ht="15.75" x14ac:dyDescent="0.25">
      <c r="A56" s="28"/>
      <c r="B56" s="28"/>
      <c r="C56" s="28"/>
      <c r="D56" s="28"/>
      <c r="E56" s="29"/>
      <c r="F56" s="29" t="s">
        <v>13</v>
      </c>
      <c r="G56" s="29"/>
      <c r="H56" s="33"/>
      <c r="I56" s="34"/>
      <c r="J56" s="30"/>
      <c r="K56" s="76"/>
      <c r="L56" s="27"/>
      <c r="M56" s="27"/>
      <c r="N56" s="8"/>
    </row>
    <row r="58" spans="1:14" ht="17.25" customHeight="1" x14ac:dyDescent="0.2">
      <c r="A58" s="115" t="s">
        <v>81</v>
      </c>
      <c r="B58" s="116"/>
      <c r="C58" s="116"/>
      <c r="D58" s="116"/>
      <c r="E58" s="116"/>
      <c r="F58" s="116"/>
      <c r="G58" s="116"/>
    </row>
    <row r="59" spans="1:14" ht="17.25" customHeight="1" x14ac:dyDescent="0.2">
      <c r="A59" s="116"/>
      <c r="B59" s="116"/>
      <c r="C59" s="116"/>
      <c r="D59" s="116"/>
      <c r="E59" s="116"/>
      <c r="F59" s="116"/>
      <c r="G59" s="116"/>
    </row>
    <row r="61" spans="1:14" x14ac:dyDescent="0.2">
      <c r="A61" s="4">
        <v>57015.31</v>
      </c>
    </row>
  </sheetData>
  <sheetProtection deleteColumns="0" deleteRows="0"/>
  <dataConsolidate/>
  <mergeCells count="40">
    <mergeCell ref="H51:K51"/>
    <mergeCell ref="H52:K53"/>
    <mergeCell ref="F52:F53"/>
    <mergeCell ref="A48:F48"/>
    <mergeCell ref="A45:L45"/>
    <mergeCell ref="A46:L46"/>
    <mergeCell ref="A47:L47"/>
    <mergeCell ref="E49:M49"/>
    <mergeCell ref="A58:G59"/>
    <mergeCell ref="A12:B12"/>
    <mergeCell ref="J12:M12"/>
    <mergeCell ref="A1:M2"/>
    <mergeCell ref="A4:M5"/>
    <mergeCell ref="A7:D7"/>
    <mergeCell ref="H7:K7"/>
    <mergeCell ref="A8:D8"/>
    <mergeCell ref="J8:M8"/>
    <mergeCell ref="A9:B9"/>
    <mergeCell ref="K9:M9"/>
    <mergeCell ref="A10:B10"/>
    <mergeCell ref="K10:M10"/>
    <mergeCell ref="A11:B11"/>
    <mergeCell ref="K11:M11"/>
    <mergeCell ref="E52:E53"/>
    <mergeCell ref="L28:M29"/>
    <mergeCell ref="A32:A34"/>
    <mergeCell ref="B32:B34"/>
    <mergeCell ref="C34:J34"/>
    <mergeCell ref="L32:M33"/>
    <mergeCell ref="B28:B30"/>
    <mergeCell ref="A28:A30"/>
    <mergeCell ref="C30:J30"/>
    <mergeCell ref="A35:A38"/>
    <mergeCell ref="B35:B38"/>
    <mergeCell ref="C38:J38"/>
    <mergeCell ref="L35:M37"/>
    <mergeCell ref="B39:B42"/>
    <mergeCell ref="A39:A42"/>
    <mergeCell ref="L39:M41"/>
    <mergeCell ref="C42:J42"/>
  </mergeCells>
  <phoneticPr fontId="7" type="noConversion"/>
  <pageMargins left="0.19685039370078741" right="0.15748031496062992" top="0.47" bottom="0.15748031496062992" header="0.44" footer="0.15748031496062992"/>
  <pageSetup paperSize="8" scale="82" orientation="landscape" r:id="rId1"/>
  <headerFooter>
    <oddFooter>&amp;CСтрана &amp;P&amp;R&amp;P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A7" workbookViewId="0">
      <selection activeCell="A19" sqref="A19"/>
    </sheetView>
  </sheetViews>
  <sheetFormatPr defaultRowHeight="15" x14ac:dyDescent="0.25"/>
  <sheetData>
    <row r="1" spans="1:14" x14ac:dyDescent="0.25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79.5" customHeight="1" x14ac:dyDescent="0.25">
      <c r="A2" s="139" t="s">
        <v>35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4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36" customHeight="1" x14ac:dyDescent="0.25">
      <c r="A4" s="138" t="s">
        <v>16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</row>
    <row r="5" spans="1:14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80.25" customHeight="1" x14ac:dyDescent="0.25">
      <c r="A6" s="140" t="s">
        <v>24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7" spans="1:14" ht="42.75" customHeight="1" x14ac:dyDescent="0.25">
      <c r="A7" s="138" t="s">
        <v>17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</row>
    <row r="8" spans="1:14" x14ac:dyDescent="0.25">
      <c r="A8" s="141" t="s">
        <v>18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</row>
    <row r="9" spans="1:14" x14ac:dyDescent="0.25">
      <c r="A9" s="142" t="s">
        <v>26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2"/>
    </row>
    <row r="10" spans="1:14" x14ac:dyDescent="0.25">
      <c r="A10" s="12" t="s">
        <v>88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ht="65.25" customHeight="1" x14ac:dyDescent="0.25">
      <c r="A11" s="140" t="s">
        <v>19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25">
      <c r="A12" s="138" t="s">
        <v>20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</row>
    <row r="13" spans="1:14" x14ac:dyDescent="0.25">
      <c r="A13" s="141" t="s">
        <v>21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</row>
    <row r="14" spans="1:14" x14ac:dyDescent="0.25">
      <c r="A14" s="143" t="s">
        <v>36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</row>
    <row r="15" spans="1:14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ht="32.25" customHeight="1" x14ac:dyDescent="0.25">
      <c r="A16" s="138" t="s">
        <v>22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</row>
    <row r="17" spans="1:14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x14ac:dyDescent="0.25">
      <c r="A18">
        <v>57015.31</v>
      </c>
    </row>
  </sheetData>
  <mergeCells count="11">
    <mergeCell ref="A16:N16"/>
    <mergeCell ref="A2:N2"/>
    <mergeCell ref="A4:N4"/>
    <mergeCell ref="A6:N6"/>
    <mergeCell ref="A7:N7"/>
    <mergeCell ref="A8:N8"/>
    <mergeCell ref="A9:M9"/>
    <mergeCell ref="A11:N11"/>
    <mergeCell ref="A12:N12"/>
    <mergeCell ref="A13:N13"/>
    <mergeCell ref="A14:N14"/>
  </mergeCells>
  <pageMargins left="0.19685039370078741" right="0.15748031496062992" top="0.11811023622047245" bottom="0.15748031496062992" header="0.11811023622047245" footer="0.15748031496062992"/>
  <pageSetup paperSize="9" orientation="landscape" r:id="rId1"/>
  <headerFooter>
    <oddFooter>&amp;C&amp;9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понуде</vt:lpstr>
      <vt:lpstr>Упутство</vt:lpstr>
      <vt:lpstr>'Образац понуде'!Print_Area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Irena Colovic</cp:lastModifiedBy>
  <cp:lastPrinted>2015-11-06T14:18:19Z</cp:lastPrinted>
  <dcterms:created xsi:type="dcterms:W3CDTF">2013-07-24T11:49:32Z</dcterms:created>
  <dcterms:modified xsi:type="dcterms:W3CDTF">2015-11-27T07:51:21Z</dcterms:modified>
</cp:coreProperties>
</file>