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<sst xmlns="http://schemas.openxmlformats.org/spreadsheetml/2006/main" count="77" uniqueCount="69">
  <si>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</si>
  <si>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</si>
  <si>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</si>
  <si>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</si>
  <si>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</si>
  <si>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</si>
  <si>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</si>
  <si>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</si>
  <si>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</si>
  <si>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</si>
  <si>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</si>
  <si>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</si>
  <si>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</si>
  <si>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</si>
  <si>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</si>
  <si>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</si>
  <si>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</si>
  <si>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</si>
  <si>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</si>
  <si>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</si>
  <si>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</si>
  <si>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</si>
  <si>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</si>
  <si>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</si>
  <si>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</si>
  <si>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</si>
  <si>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</si>
  <si>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</si>
  <si>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</si>
  <si>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</si>
  <si>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</si>
  <si>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</si>
  <si>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</si>
  <si>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</si>
  <si>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</si>
  <si>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404-1-110/16-62</t>
  </si>
  <si>
    <t>Лекови са Листе Б и Листе Д Листе лекова</t>
  </si>
  <si>
    <t>ПРОЦЕЊЕНА ВРЕДНОСТ</t>
  </si>
  <si>
    <t>УГОВОРЕНА ВРЕДНОСТ   (без ПДВ-a)</t>
  </si>
  <si>
    <t>УГОВОРЕНА ВРЕДНОСТ (са ПДВ-ом)</t>
  </si>
  <si>
    <t>У хиљадама динара (за УЈН)</t>
  </si>
  <si>
    <t>PHOENIX PHARMA D.O.O.</t>
  </si>
  <si>
    <t>budesonid 1,2 g</t>
  </si>
  <si>
    <t>Budenofalk®</t>
  </si>
  <si>
    <t>DR. FALK PHARMA GMBH</t>
  </si>
  <si>
    <t>rektalna pena</t>
  </si>
  <si>
    <t>1,2 g (2 mg/doza)</t>
  </si>
  <si>
    <t>korifolitropin alfa 150 mcg</t>
  </si>
  <si>
    <t>Elonva®</t>
  </si>
  <si>
    <t>N.V. ORGANON/ORGANON IRELAND LIMITED</t>
  </si>
  <si>
    <t>rastvor za injekciju u napunjenom injekcionom špricu</t>
  </si>
  <si>
    <t>150 mcg/0,5 ml</t>
  </si>
  <si>
    <t>korifolitropin alfa 100 mcg</t>
  </si>
  <si>
    <t>100 mcg/0,5 ml</t>
  </si>
  <si>
    <t>ganireliks 0,25 mg</t>
  </si>
  <si>
    <t>Orgalutran®</t>
  </si>
  <si>
    <t>0,25 mg/0,5 ml</t>
  </si>
  <si>
    <t>aciklovir 250 mg</t>
  </si>
  <si>
    <t>Zovirax®</t>
  </si>
  <si>
    <t>GLAXOSMITHKLINE MANUFACTURING S.P.A.</t>
  </si>
  <si>
    <t>prašak za rastvor za infuziju</t>
  </si>
  <si>
    <t>250 mg</t>
  </si>
  <si>
    <t xml:space="preserve">kontejner pod pritiskom sa ventilom za doziranje </t>
  </si>
  <si>
    <t xml:space="preserve">napunjen injekcioni špric </t>
  </si>
  <si>
    <t>bočica</t>
  </si>
  <si>
    <t>0044405</t>
  </si>
  <si>
    <t>0044406</t>
  </si>
  <si>
    <t>0049220</t>
  </si>
  <si>
    <t>0328270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</si>
</sst>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  <numFmt numFmtId="18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0" borderId="16" xfId="0" applyNumberFormat="1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vertical="center" wrapText="1"/>
    </xf>
    <xf numFmtId="0" fontId="46" fillId="0" borderId="10" xfId="55" applyFont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" fillId="34" borderId="10" xfId="56" applyNumberFormat="1" applyFont="1" applyFill="1" applyBorder="1" applyAlignment="1">
      <alignment horizontal="center" vertical="center" wrapText="1"/>
      <protection/>
    </xf>
    <xf numFmtId="0" fontId="39" fillId="35" borderId="10" xfId="0" applyFont="1" applyFill="1" applyBorder="1" applyAlignment="1">
      <alignment horizontal="center" vertical="center" wrapText="1"/>
    </xf>
    <xf numFmtId="4" fontId="39" fillId="35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4" fontId="49" fillId="37" borderId="10" xfId="0" applyNumberFormat="1" applyFont="1" applyFill="1" applyBorder="1" applyAlignment="1">
      <alignment horizontal="center" vertical="center" wrapText="1"/>
    </xf>
    <xf numFmtId="4" fontId="49" fillId="37" borderId="10" xfId="0" applyNumberFormat="1" applyFont="1" applyFill="1" applyBorder="1" applyAlignment="1">
      <alignment horizontal="center" vertical="center"/>
    </xf>
    <xf numFmtId="4" fontId="50" fillId="37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3" fontId="49" fillId="37" borderId="10" xfId="0" applyNumberFormat="1" applyFont="1" applyFill="1" applyBorder="1" applyAlignment="1">
      <alignment horizontal="center" vertical="center" wrapText="1"/>
    </xf>
    <xf numFmtId="2" fontId="49" fillId="37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right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7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9.140625" style="19" customWidth="1"/>
    <col min="2" max="2" width="13.00390625" style="20" customWidth="1"/>
    <col min="3" max="3" width="11.140625" style="2" customWidth="1"/>
    <col min="4" max="4" width="16.00390625" style="2" customWidth="1"/>
    <col min="5" max="5" width="16.7109375" style="20" customWidth="1"/>
    <col min="6" max="7" width="12.140625" style="2" customWidth="1"/>
    <col min="8" max="8" width="12.57421875" style="2" customWidth="1"/>
    <col min="9" max="9" width="10.00390625" style="2" customWidth="1"/>
    <col min="10" max="10" width="13.57421875" style="2" hidden="1" customWidth="1"/>
    <col min="11" max="11" width="11.00390625" style="2" customWidth="1"/>
    <col min="12" max="12" width="13.421875" style="2" hidden="1" customWidth="1"/>
    <col min="13" max="13" width="13.421875" style="2" customWidth="1"/>
    <col min="14" max="14" width="16.28125" style="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7"/>
    </row>
    <row r="3" spans="1:15" ht="12.75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7"/>
    </row>
    <row r="4" ht="12" customHeight="1"/>
    <row r="5" spans="1:14" ht="53.25" customHeight="1">
      <c r="A5" s="28" t="s">
        <v>27</v>
      </c>
      <c r="B5" s="28" t="s">
        <v>29</v>
      </c>
      <c r="C5" s="29" t="s">
        <v>0</v>
      </c>
      <c r="D5" s="29" t="s">
        <v>30</v>
      </c>
      <c r="E5" s="29" t="s">
        <v>2</v>
      </c>
      <c r="F5" s="29" t="s">
        <v>1</v>
      </c>
      <c r="G5" s="29" t="s">
        <v>10</v>
      </c>
      <c r="H5" s="30" t="s">
        <v>3</v>
      </c>
      <c r="I5" s="29" t="s">
        <v>4</v>
      </c>
      <c r="J5" s="31" t="s">
        <v>5</v>
      </c>
      <c r="K5" s="29" t="s">
        <v>6</v>
      </c>
      <c r="L5" s="32" t="s">
        <v>7</v>
      </c>
      <c r="M5" s="33" t="s">
        <v>8</v>
      </c>
      <c r="N5" s="32" t="s">
        <v>9</v>
      </c>
    </row>
    <row r="6" spans="1:14" s="40" customFormat="1" ht="53.25" customHeight="1">
      <c r="A6" s="34">
        <v>2</v>
      </c>
      <c r="B6" s="35" t="s">
        <v>42</v>
      </c>
      <c r="C6" s="45">
        <v>4129930</v>
      </c>
      <c r="D6" s="36" t="s">
        <v>43</v>
      </c>
      <c r="E6" s="36" t="s">
        <v>44</v>
      </c>
      <c r="F6" s="35" t="s">
        <v>45</v>
      </c>
      <c r="G6" s="35" t="s">
        <v>46</v>
      </c>
      <c r="H6" s="35" t="s">
        <v>62</v>
      </c>
      <c r="I6" s="56"/>
      <c r="J6" s="48">
        <v>478.3</v>
      </c>
      <c r="K6" s="36">
        <v>466.87</v>
      </c>
      <c r="L6" s="42">
        <f>I6*J6</f>
        <v>0</v>
      </c>
      <c r="M6" s="42">
        <f>I6*K6</f>
        <v>0</v>
      </c>
      <c r="N6" s="47">
        <v>2</v>
      </c>
    </row>
    <row r="7" spans="1:14" s="40" customFormat="1" ht="53.25" customHeight="1">
      <c r="A7" s="34">
        <v>7</v>
      </c>
      <c r="B7" s="35" t="s">
        <v>47</v>
      </c>
      <c r="C7" s="49" t="s">
        <v>65</v>
      </c>
      <c r="D7" s="36" t="s">
        <v>48</v>
      </c>
      <c r="E7" s="36" t="s">
        <v>49</v>
      </c>
      <c r="F7" s="35" t="s">
        <v>50</v>
      </c>
      <c r="G7" s="35" t="s">
        <v>51</v>
      </c>
      <c r="H7" s="35" t="s">
        <v>63</v>
      </c>
      <c r="I7" s="56"/>
      <c r="J7" s="42">
        <v>53061.7</v>
      </c>
      <c r="K7" s="46">
        <v>47755.53</v>
      </c>
      <c r="L7" s="42">
        <f>I7*J7</f>
        <v>0</v>
      </c>
      <c r="M7" s="42">
        <f>I7*K7</f>
        <v>0</v>
      </c>
      <c r="N7" s="47">
        <v>1</v>
      </c>
    </row>
    <row r="8" spans="1:14" s="40" customFormat="1" ht="53.25" customHeight="1">
      <c r="A8" s="34">
        <v>8</v>
      </c>
      <c r="B8" s="35" t="s">
        <v>52</v>
      </c>
      <c r="C8" s="49" t="s">
        <v>66</v>
      </c>
      <c r="D8" s="36" t="s">
        <v>48</v>
      </c>
      <c r="E8" s="36" t="s">
        <v>49</v>
      </c>
      <c r="F8" s="35" t="s">
        <v>50</v>
      </c>
      <c r="G8" s="35" t="s">
        <v>53</v>
      </c>
      <c r="H8" s="35" t="s">
        <v>63</v>
      </c>
      <c r="I8" s="56"/>
      <c r="J8" s="42">
        <v>48515.7</v>
      </c>
      <c r="K8" s="46">
        <v>48515.7</v>
      </c>
      <c r="L8" s="42">
        <f>I8*J8</f>
        <v>0</v>
      </c>
      <c r="M8" s="42">
        <f>I8*K8</f>
        <v>0</v>
      </c>
      <c r="N8" s="47">
        <v>1</v>
      </c>
    </row>
    <row r="9" spans="1:14" s="40" customFormat="1" ht="53.25" customHeight="1">
      <c r="A9" s="34">
        <v>11</v>
      </c>
      <c r="B9" s="35" t="s">
        <v>54</v>
      </c>
      <c r="C9" s="49" t="s">
        <v>67</v>
      </c>
      <c r="D9" s="36" t="s">
        <v>55</v>
      </c>
      <c r="E9" s="36" t="s">
        <v>49</v>
      </c>
      <c r="F9" s="35" t="s">
        <v>50</v>
      </c>
      <c r="G9" s="35" t="s">
        <v>56</v>
      </c>
      <c r="H9" s="35" t="s">
        <v>63</v>
      </c>
      <c r="I9" s="56"/>
      <c r="J9" s="42">
        <v>3965.4</v>
      </c>
      <c r="K9" s="46">
        <v>3568.86</v>
      </c>
      <c r="L9" s="42">
        <f>I9*J9</f>
        <v>0</v>
      </c>
      <c r="M9" s="42">
        <f>I9*K9</f>
        <v>0</v>
      </c>
      <c r="N9" s="47">
        <v>1</v>
      </c>
    </row>
    <row r="10" spans="1:14" s="27" customFormat="1" ht="80.25" customHeight="1">
      <c r="A10" s="34">
        <v>17</v>
      </c>
      <c r="B10" s="35" t="s">
        <v>57</v>
      </c>
      <c r="C10" s="50" t="s">
        <v>68</v>
      </c>
      <c r="D10" s="36" t="s">
        <v>58</v>
      </c>
      <c r="E10" s="36" t="s">
        <v>59</v>
      </c>
      <c r="F10" s="35" t="s">
        <v>60</v>
      </c>
      <c r="G10" s="35" t="s">
        <v>61</v>
      </c>
      <c r="H10" s="35" t="s">
        <v>64</v>
      </c>
      <c r="I10" s="41"/>
      <c r="J10" s="42">
        <v>553.92</v>
      </c>
      <c r="K10" s="36">
        <v>530.56</v>
      </c>
      <c r="L10" s="43">
        <f>I10*J10</f>
        <v>0</v>
      </c>
      <c r="M10" s="44">
        <f>I10*K10</f>
        <v>0</v>
      </c>
      <c r="N10" s="37">
        <v>2</v>
      </c>
    </row>
    <row r="11" spans="1:14" ht="12.75" customHeight="1">
      <c r="A11" s="52" t="s">
        <v>11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8">
        <f>SUM(M6:M10)</f>
        <v>0</v>
      </c>
      <c r="N11" s="39"/>
    </row>
    <row r="12" spans="1:14" ht="12.75" customHeight="1">
      <c r="A12" s="52" t="s">
        <v>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8">
        <f>M11*0.1</f>
        <v>0</v>
      </c>
      <c r="N12" s="39"/>
    </row>
    <row r="13" spans="1:14" ht="13.5" customHeight="1">
      <c r="A13" s="52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8">
        <f>M12+M11</f>
        <v>0</v>
      </c>
      <c r="N13" s="39"/>
    </row>
  </sheetData>
  <sheetProtection/>
  <mergeCells count="5">
    <mergeCell ref="A2:N2"/>
    <mergeCell ref="A3:N3"/>
    <mergeCell ref="A13:L13"/>
    <mergeCell ref="A12:L12"/>
    <mergeCell ref="A11:L11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2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10" t="s">
        <v>41</v>
      </c>
    </row>
    <row r="4" ht="15" thickBot="1"/>
    <row r="5" spans="2:7" ht="24.75" thickBot="1">
      <c r="B5" s="3" t="s">
        <v>15</v>
      </c>
      <c r="C5" s="4" t="s">
        <v>35</v>
      </c>
      <c r="E5" s="11" t="s">
        <v>37</v>
      </c>
      <c r="F5" s="12" t="s">
        <v>38</v>
      </c>
      <c r="G5" s="13" t="s">
        <v>39</v>
      </c>
    </row>
    <row r="6" spans="2:7" ht="15" thickBot="1">
      <c r="B6" s="5"/>
      <c r="C6" s="6"/>
      <c r="E6" s="21">
        <f>SUBTOTAL(9,specifikacija!L6:L10)</f>
        <v>0</v>
      </c>
      <c r="F6" s="21">
        <f>SUBTOTAL(9,specifikacija!M6:M10)</f>
        <v>0</v>
      </c>
      <c r="G6" s="22">
        <f>F6*1.1</f>
        <v>0</v>
      </c>
    </row>
    <row r="7" spans="2:7" ht="24.75" thickBot="1">
      <c r="B7" s="3" t="s">
        <v>16</v>
      </c>
      <c r="C7" s="23" t="s">
        <v>31</v>
      </c>
      <c r="E7" s="53" t="s">
        <v>40</v>
      </c>
      <c r="F7" s="54"/>
      <c r="G7" s="55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17</v>
      </c>
      <c r="C9" s="7" t="s">
        <v>28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4" t="s">
        <v>32</v>
      </c>
      <c r="E13" s="8" t="s">
        <v>24</v>
      </c>
      <c r="F13" s="26">
        <f>SUBTOTAL(101,specifikacija!N6:N10)</f>
        <v>1.4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36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2016-12-15T11:41:37Z</dcterms:modified>
  <cp:category/>
  <cp:version/>
  <cp:contentType/>
  <cp:contentStatus/>
</cp:coreProperties>
</file>