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Phoenix pharma d.o.o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<sst xmlns="http://schemas.openxmlformats.org/spreadsheetml/2006/main" count="526" uniqueCount="386">
  <si>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</si>
  <si>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</si>
  <si>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</si>
  <si>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</si>
  <si>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</si>
  <si>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</si>
  <si>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</si>
  <si>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</si>
  <si>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</si>
  <si>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</si>
  <si>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</si>
  <si>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Hemofarm a.d.</t>
  </si>
  <si>
    <t>rastvor za infuziju</t>
  </si>
  <si>
    <t>boca staklena</t>
  </si>
  <si>
    <t>500 ml (10%)</t>
  </si>
  <si>
    <t>boca</t>
  </si>
  <si>
    <t>Hemomont d.o.o.</t>
  </si>
  <si>
    <t>injekcija</t>
  </si>
  <si>
    <t>ampula</t>
  </si>
  <si>
    <t>kapsula</t>
  </si>
  <si>
    <t>bočica</t>
  </si>
  <si>
    <t>prašak i rastvarač za rastvor za injekciju</t>
  </si>
  <si>
    <t>rastvor za injekciju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</si>
  <si>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</si>
  <si>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</si>
  <si>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</si>
  <si>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</si>
  <si>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</si>
  <si>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</si>
  <si>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</si>
  <si>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</si>
  <si>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</si>
  <si>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</si>
  <si>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</si>
  <si>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</si>
  <si>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</si>
  <si>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</si>
  <si>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</si>
  <si>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</si>
  <si>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</si>
  <si>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</si>
  <si>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</si>
  <si>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</si>
  <si>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</si>
  <si>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</si>
  <si>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</si>
  <si>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</si>
  <si>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</si>
  <si>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</si>
  <si>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</si>
  <si>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</si>
  <si>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</si>
  <si>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</si>
  <si>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prašak za rastvor za injekciju/infuziju</t>
  </si>
  <si>
    <t>40 mg</t>
  </si>
  <si>
    <t>bočica staklena</t>
  </si>
  <si>
    <t>kapsula, tvrda</t>
  </si>
  <si>
    <t>500 ml</t>
  </si>
  <si>
    <t>liobočica</t>
  </si>
  <si>
    <t>bočica/bočica staklena</t>
  </si>
  <si>
    <t>1 g</t>
  </si>
  <si>
    <t>rastvor za injekciju/infuziju</t>
  </si>
  <si>
    <t>50 mg</t>
  </si>
  <si>
    <t>prašak za rastvor za infuziju</t>
  </si>
  <si>
    <t>100 mg</t>
  </si>
  <si>
    <t>50 mg/ml</t>
  </si>
  <si>
    <t>Phoenix pharma  d.o.o.</t>
  </si>
  <si>
    <t>Назив добављача: Phoenix pharma d.o.o.</t>
  </si>
  <si>
    <t>ranitidin 50 mg</t>
  </si>
  <si>
    <t>RANITIDIN ampula , 5 po 2 ml (50 mg/2 ml)</t>
  </si>
  <si>
    <t>HEMOFARM AD VRŠAC</t>
  </si>
  <si>
    <t>0128620</t>
  </si>
  <si>
    <t>aprepitant</t>
  </si>
  <si>
    <t>1124587</t>
  </si>
  <si>
    <t>EMEND blister, 1 po 125 mg, 2 po 80 mg</t>
  </si>
  <si>
    <t>Merck Sharp &amp; Dohme B.V.</t>
  </si>
  <si>
    <t>1 po 125 mg, 2 po 80 mg</t>
  </si>
  <si>
    <t>blister</t>
  </si>
  <si>
    <t>dalteparin-natrijum 2500 i.j.</t>
  </si>
  <si>
    <t>0062210</t>
  </si>
  <si>
    <t>FRAGMIN napunjen injekcioni špric,10 po 2500 i.j./0.2 ml</t>
  </si>
  <si>
    <t>Pfizer Manufacturing Belgium NV</t>
  </si>
  <si>
    <t>2500 i.j./0.2 ml</t>
  </si>
  <si>
    <t>injekcioni špric</t>
  </si>
  <si>
    <t>dalteparin-natrijum 5000 i.j.</t>
  </si>
  <si>
    <t>0062211</t>
  </si>
  <si>
    <t>FRAGMIN napunjen injekcioni špric,10 po 5000 i.j./0.2 ml</t>
  </si>
  <si>
    <t>5000 i.j./0.2 ml</t>
  </si>
  <si>
    <t>nadroparin kalcijum 2850 i.j.</t>
  </si>
  <si>
    <t>0062300</t>
  </si>
  <si>
    <t>FRAXIPARINE rastvor za injekciju u napunjenom injekcionom špricu; 10 po 2850 i.j /0,3ml</t>
  </si>
  <si>
    <t>Aspen Notre Dame de Bondeville</t>
  </si>
  <si>
    <t>2850 i.j./0,3 ml</t>
  </si>
  <si>
    <t>nadroparin kalcijum 3800 i.j.</t>
  </si>
  <si>
    <t>0062400</t>
  </si>
  <si>
    <t>FRAXIPARINE rastvor za injekciju u napunjenom injekcionom špricu; 10 po 3800 i.j /0,4ml</t>
  </si>
  <si>
    <t>3800 i.j./0,4 ml</t>
  </si>
  <si>
    <t>nadroparin kalcijum 5700 i.j.</t>
  </si>
  <si>
    <t>0062302</t>
  </si>
  <si>
    <t>FRAXIPARINE rastvor za injekciju u napunjenom injekcionom špricu; 10 po 5700 i.j /0,6ml</t>
  </si>
  <si>
    <t>5700 i.j./0,6 ml</t>
  </si>
  <si>
    <t>fondaparinuks-natrijum 2,5 mg</t>
  </si>
  <si>
    <t>0062420</t>
  </si>
  <si>
    <t>ARIXTRA rastvor za injekciju , napunjen injekcioni špric, 10 po 2.5mg /0.5 ml</t>
  </si>
  <si>
    <t>2,5 mg/0,5 ml</t>
  </si>
  <si>
    <t>hidroksietilskrob 6%, natrijum hlorid, 500 ml</t>
  </si>
  <si>
    <t>0179345</t>
  </si>
  <si>
    <t>HETASORB 6% boca staklena, 1 po 500 ml (60 g/l + 9 g/l)</t>
  </si>
  <si>
    <t>500 ml (60 g/l + 9 g/l)</t>
  </si>
  <si>
    <t>hidroksietilskrob 10%, natrijum hlorid 500 ml</t>
  </si>
  <si>
    <t>0179346</t>
  </si>
  <si>
    <t>HETASORB 10% boca staklena, 1 po 500 ml (100 g/l + 9 g/l)</t>
  </si>
  <si>
    <t>500 ml (100 g/l + 9 g/l)</t>
  </si>
  <si>
    <t>aminokiseline 8% 500 ml</t>
  </si>
  <si>
    <t>0174030</t>
  </si>
  <si>
    <t>HEPASOL 8% boca, 1 po 500 ml (4,64 g/l + 10,72 g/l + 0,52 g/l + 0,88 g/l + 5,82 g/l + 2,8 g/ + 10,4 g/l + 13,09 g/l + 6,88 g/l + 1,1 g/l + 5,73 g/l + 2,24 g/l + 4,42 g/l + 4,4 g/l + 0,7 g/l + 10,08 g/l</t>
  </si>
  <si>
    <t>500 ml (4,64 g/l + 10,72 g/l + 0,52 g/l + 0,88 g/l + 5,82 g/l + 2,8 g/l + 10,4 g/l + 13,09 g/l + 6,88 g/l + 1,1 g/l + 5,73 g/l + 2,24 g/l + 4,42 g/l + 4,4 g/l + 0,7 g/l + 10,08 g/l</t>
  </si>
  <si>
    <t>aminokiseline 15%</t>
  </si>
  <si>
    <t>0174036</t>
  </si>
  <si>
    <t>AMINOSOL 15%boca staklena, 1 po 500 ml</t>
  </si>
  <si>
    <t>glukoza 5%, boca plastična 500 ml</t>
  </si>
  <si>
    <t>0173220/     '0173305</t>
  </si>
  <si>
    <t>GLUCOSI INFUNDIBILE  5% boca, 1 po 500 ml /GLUKOZA 5% B.BRAUN boca plastična, 10 po 500ml (50 g/L)</t>
  </si>
  <si>
    <t>Hemofarm a.d./B.Braun Melsungen AG; B.Braun Medical SA; B.Braun Pharmaceuticals S.A.</t>
  </si>
  <si>
    <t>500 ml (5%)</t>
  </si>
  <si>
    <t>glukoza 10%, boca plastična 500 ml</t>
  </si>
  <si>
    <t>0173225/    '0173300</t>
  </si>
  <si>
    <t>GLUCOSI INFUNDIBILE  10%boca, 1 po 500 ml/GLUKOZA 10% B.BRAUN boca plastična, 10 x 500ml (100g/L)</t>
  </si>
  <si>
    <t>OLICLINOMEL N4-550E kesa, 4 po 2000 ml (11,39g/l + 6,33g/l + 5,67g/l + 2,64g/l + 3,3g/l + 4,02g/l + 3,19g/l + 2,2g/l + 3,08g/l + 3,74g/l + 2,75g/l + 2,31g/l + 0,99g/l + 0,22g/l + 3,19g/l + 2,45g/l + 5,36g/l + 2,98g/l + 1,12g/l + 200g/l + 0,74g/l + 100g/l)</t>
  </si>
  <si>
    <t>Baxter S.A.</t>
  </si>
  <si>
    <t>emulzija za infuziju</t>
  </si>
  <si>
    <t>2000 ml (11,39g/l + 6,33g/l + 5,67g/l + 2,64g/l + 3,3g/l + 4,02g/l + 3,19g/l + 2,2g/l + 3,08g/l + 3,74g/l + 2,75g/l + 2,31g/l + 0,99g/l + 0,22g/l + 3,19g/l + 2,45g/l + 5,36g/l + 2,98g/l + 1,12g/l + 200g/l + 0,74g/l + 100g/l)</t>
  </si>
  <si>
    <t>ml</t>
  </si>
  <si>
    <t>0171121</t>
  </si>
  <si>
    <t>OLICLINOMEL N4-550E kesa, 6 po 1000 ml (11,39g/l + 6,33g/l + 5,67g/l + 2,64g/l + 3,3g/l + 4,02g/l + 3,19g/l + 2,2g/l + 3,08g/l + 3,74g/l + 2,75g/l + 2,31g/l + 0,99g/l + 0,22g/l + 3,19g/l + 2,45g/l + 5,36g/l + 2,98g/l + 1,12g/l + 200g/l + 0,74g/l + 100g/l)</t>
  </si>
  <si>
    <t>1000 ml (11,39g/l + 6,33g/l + 5,67g/l + 2,64g/l + 3,3g/l + 4,02g/l + 3,19g/l + 2,2g/l + 3,08g/l + 3,74g/l + 2,75g/l + 2,31g/l + 0,99g/l + 0,22g/l + 3,19g/l + 2,45g/l + 5,36g/l + 2,98g/l + 1,12g/l + 200g/l + 0,74g/l + 100g/l)</t>
  </si>
  <si>
    <t>0171120</t>
  </si>
  <si>
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1000 ml i 2000 ml
</t>
  </si>
  <si>
    <t>OLICLINOMEL N7-1000E kesa, 6 po 1000 ml (20,7g/l + 11,5g/l + 10,3g/l + 4,8g/l + 6g/l + 7,3g/l + 5,8g/l + 4g/l + 5,6g/l + 6,8g/l + 5g/l + 4,2g/l + 1,8g/l + 0,4g/l + 5,8g/l + 6,12g/l + 5,36g/l + 4,47g/l + 1,12g/l + 400g/l + 0,74g/l + 200g/l)</t>
  </si>
  <si>
    <t>1000 ml (20,7g/l + 11,5g/l + 10,3g/l + 4,8g/l + 6g/l + 7,3g/l + 5,8g/l + 4g/l + 5,6g/l + 6,8g/l + 5g/l + 4,2g/l + 1,8g/l + 0,4g/l + 5,8g/l + 6,12g/l + 5,36g/l + 4,47g/l + 1,12g/l + 400g/l + 0,74g/l + 200g/l)</t>
  </si>
  <si>
    <t>0171123</t>
  </si>
  <si>
    <t>OLICLINOMEL N7-1000E kesa, 4 po 2000 ml (20,7g/l + 11,5g/l + 10,3g/l + 4,8g/l + 6g/l + 7,3g/l + 5,8g/l + 4g/l + 5,6g/l + 6,8g/l + 5g/l + 4,2g/l + 1,8g/l + 0,4g/l + 5,8g/l + 6,12g/l + 5,36g/l + 4,47g/l + 1,12g/l + 400g/l + 0,74g/l + 200g/l)</t>
  </si>
  <si>
    <t>2000 ml (20,7g/l + 11,5g/l + 10,3g/l + 4,8g/l + 6g/l + 7,3g/l + 5,8g/l + 4g/l + 5,6g/l + 6,8g/l + 5g/l + 4,2g/l + 1,8g/l + 0,4g/l + 5,8g/l + 6,12g/l + 5,36g/l + 4,47g/l + 1,12g/l + 400g/l + 0,74g/l + 200g/l)</t>
  </si>
  <si>
    <t>0171124</t>
  </si>
  <si>
    <t xml:space="preserve">alanin, arginin,glicin,histidin,izoleucin,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
</t>
  </si>
  <si>
    <t>natrijum hlorid, kalcijum hlorid, kalijum hlorid (Ringerov rastvor), kesa 500 ml</t>
  </si>
  <si>
    <t>0175331</t>
  </si>
  <si>
    <t>RINGEROV RASTVOR kesa, 1 po 500 ml (8,6 g/l + 0,33 g/l + 0,3 g/l)</t>
  </si>
  <si>
    <t>Bieffe Medital S.A.; Baxter Healthcare LTD; Baxter S.A.</t>
  </si>
  <si>
    <t>500 ml (8,6 g/l + 0,33 g/l + 0,3 g/l)</t>
  </si>
  <si>
    <t>kesa</t>
  </si>
  <si>
    <t>natrijum hlorid, kalcijum hlorid, kalijum hlorid (Ringerov rastvor), boca plastična 500 ml</t>
  </si>
  <si>
    <t>0175315/      0175260</t>
  </si>
  <si>
    <t>RINGEROV RASTVOR B.BRAUN boca plastična, 10 po 500 ml (8.6 g/L+0.3 g/L+0.33 g/L)/NATRII CHLORIDI INFUNDIBILE COMP. (Ringerov rastv)boca plasticna, 1 po 500 ml  (8,6 g/l+0,3 g/l+ 0,33 g/l)</t>
  </si>
  <si>
    <t>500 ml (8,6 g/l + 0,3 g/l+ 0,33 g/l)</t>
  </si>
  <si>
    <t>natrijum hlorid, kalijum hlorid, kalcijum hlorid, natrijum laktat (Hartmanov rastvor), kesa 500 ml</t>
  </si>
  <si>
    <t>0175420</t>
  </si>
  <si>
    <t>HARTMANOV RASTVOR kesa, 1 po 500 ml (6 g/l + 0,4 g/l + 0,27 g/l + 3,2 g/l)</t>
  </si>
  <si>
    <t>500 ml (6 g/l + 0,4 g/l + 0,27 g/l + 3,2 g/l)</t>
  </si>
  <si>
    <t>natrijum hlorid, kalijum hlorid, kalcijum hlorid, natrijum laktat (Hartmanov rastvor), boca plastična 500 ml</t>
  </si>
  <si>
    <t>0175185/       '0175320</t>
  </si>
  <si>
    <t>HARTMANOV RASTVOR boca, 1 po 500 ml (6,02 g/l + 0,373 g/l + 0,294 g/l + 3,25 g/l) / HARTMANOV RASTVOR B.BRAUN boca plastična, 10 po 500 ml (6 g/L+0.4 g/L+0.27g/L+6,24 g/L)</t>
  </si>
  <si>
    <t>Hemofarm a.d./      B.Braun Melsungen AG; B.Braun Medical SA; B.Braun Pharmaceuticals S.A.</t>
  </si>
  <si>
    <t>500 ml (6,02 g/l + 0,373 g/l + 0,294 g/l + 3,25 g/l) / (6 g/l + 0.4 g/l + 0.27g/l + 6,24 g/l)</t>
  </si>
  <si>
    <t>manitol 10%</t>
  </si>
  <si>
    <t>0400431</t>
  </si>
  <si>
    <t>MANITOL boca staklena, 1 po 500 ml 10%</t>
  </si>
  <si>
    <t>500 ml 10%</t>
  </si>
  <si>
    <t>manitol, sorbitol</t>
  </si>
  <si>
    <t>9175213</t>
  </si>
  <si>
    <t>ISPIROL kesa, 5 l (5,4 g/l + 27 g/l)</t>
  </si>
  <si>
    <t>rastvor za ispiranje bešike</t>
  </si>
  <si>
    <t>5 l (5,4 g/l + 27 g/l)</t>
  </si>
  <si>
    <t>glukoza, natrijum-hlorid, natrijum-laktat, kalcijum-hlorid, magnezijum-hlorid, 2000 ml</t>
  </si>
  <si>
    <t>9175730</t>
  </si>
  <si>
    <t>DIANEAL PD4 plastična kesa 1 po 2000 ml (1,36% m/v+(13,6 g/l)+5,38 g/l+4,48 g/l+0,184 g/l+0,051 g/l)</t>
  </si>
  <si>
    <t>Baxter Healthcare S.A.; Baxter Manufacturing Sp.z.o.o.</t>
  </si>
  <si>
    <t>rastvor za peritonealnu dijalizu</t>
  </si>
  <si>
    <t>2000 ml (1,36% m/v+(13,6 g/l)+5,38 g/l+4,48 g/l+0,184 g/l+0,051 g/l)</t>
  </si>
  <si>
    <t>glukoza, natrijum-hlorid, natrijum-laktat, kalcijum-hlorid, magnezijum-hlorid, 2500 ml</t>
  </si>
  <si>
    <t>9175731</t>
  </si>
  <si>
    <t>DIANEAL PD4 plastična kesa 1 po 2500 ml (1,36% m/v+(13,6 g/l)+5,38 g/l+4,48 g/l+0,184 g/l+0,051 g/l)</t>
  </si>
  <si>
    <t>2500 ml (1,36% m/v+(13,6 g/l)+5,38 g/l+4,48 g/l+0,184 g/l+0,051 g/l)</t>
  </si>
  <si>
    <r>
      <t xml:space="preserve">B.Braun Melsungen AG; B.Braun </t>
    </r>
    <r>
      <rPr>
        <sz val="9"/>
        <color indexed="8"/>
        <rFont val="Arial"/>
        <family val="2"/>
      </rPr>
      <t>Pharmaceuticals S.A./Hemofarm a.d.</t>
    </r>
  </si>
  <si>
    <t>glukoza, natrijum-hlorid, natrijum-laktat, kalcijum-hlorid, magnezijum-hlorid, 5000 ml</t>
  </si>
  <si>
    <t>DIANEAL PD4 plastična kesa 1 po 5000 ml (1,36% m/v+(13,6 g/l)+5,38 g/l+4,48 g/l+0,184 g/l+0,051 g/l)</t>
  </si>
  <si>
    <t>5000 ml (1,36% m/v+(13,6 g/l)+5,38 g/l+4,48 g/l+0,184 g/l+0,051 g/l)</t>
  </si>
  <si>
    <t>DIANEAL PD4 plastična kesa 1 po 2000 ml (2,27 %  m/v + (22,7 g/l)+5,38 g/l+4,48 g/l+0,184 g/l+0,051 g/l)</t>
  </si>
  <si>
    <t>2000 ml (2,27 %  m/v + (22,7 g/l)+5,38 g/l+4,48 g/l+0,184 g/l+0,051 g/l)</t>
  </si>
  <si>
    <t>DIANEAL PD4 plastična kesa 1 po 2500 ml (2,27 %  m/v + (22,7 g/l)+5,38 g/l+4,48 g/l+0,184 g/l+0,051 g/l)</t>
  </si>
  <si>
    <t>2500 ml (2,27 %  m/v + (22,7 g/l)+5,38 g/l+4,48 g/l+0,184 g/l+0,051 g/l)</t>
  </si>
  <si>
    <t>DIANEAL PD4 plastična kesa 1 po 5000 ml  (2,27 %  m/v + (22,7 g/l)+5,38 g/l+4,48 g/l+0,184 g/l+0,051 g/l)</t>
  </si>
  <si>
    <t>5000 ml  (2,27 %  m/v + (22,7 g/l)+5,38 g/l+4,48 g/l+0,184 g/l+0,051 g/l)</t>
  </si>
  <si>
    <t>DIANEAL PD4 plastična kesa 1 po 2000 ml (3,86% m/v + (38.6g/l)+5.38g/l+4.48g/l+0.184g/l+0.051g/l)</t>
  </si>
  <si>
    <t>2000 ml (3,86% m/v + (38.6g/l)+5.38g/l+4.48g/l+0.184g/l+0.051g/l)</t>
  </si>
  <si>
    <t>DIANEAL PD4 plastična kesa 1 po 2500 ml (3,86% m/v + (38.6g/l)+5.38g/l+4.48g/l+0.184g/l+0.051g/l)</t>
  </si>
  <si>
    <t>2500 ml (3,86% m/v + (38.6g/l)+5.38g/l+4.48g/l+0.184g/l+0.051g/l)</t>
  </si>
  <si>
    <t>DIANEAL PD4 plastična kesa 1 po 5000 ml  (3,86% m/v + (38.6g/l)+5.38g/l+4.48g/l+0.184g/l+0.051g/l)</t>
  </si>
  <si>
    <t>Baxter Healthcare S.A.; Baxter Manufacturing Sp.z.o.o.,</t>
  </si>
  <si>
    <t>5000 ml  (3,86% m/v + (38.6g/l)+5.38g/l+4.48g/l+0.184g/l+0.051g/l)</t>
  </si>
  <si>
    <t>tirozin, triptofan, fenilalanin, treonin, serin, prolin, glicin, alanin, valin, metionin, izoleucin, leucin, lizin, histidin, arginin, kalcijum-hlorid, magnezijum-hlorid, natrijum-laktat, natrijum-hlorid, 2000 ml</t>
  </si>
  <si>
    <t>NUTRINEAL PD4 plastična kesa 1 po 2000 ml (0.3g/l+0.27g/l+0.57g/l+0.646g/l+0.51g/l+0.595g/l+0.51g/l+0.951g/l+1.393g/l+0.85g/l+0.85g/l+1.02g/l+0.955g/l+0.714g/l+1.071g/l+0.184g/l+0.0508g/l+4.48g/l+5.38g/l</t>
  </si>
  <si>
    <t>Baxter Healthcare S.A.</t>
  </si>
  <si>
    <t>2000 ml (0.3g/l+0.27g/l+0.57g/l+0.646g/l+0.51g/l+0.595g/l+0.51g/l+0.951g/l+1.393g/l+0.85g/l+0.85g/l+1.02g/l+0.955g/l+0.714g/l+1.071g/l+0.184g/l+0.0508g/l+4.48g/l+5.38g/l</t>
  </si>
  <si>
    <t>9175732</t>
  </si>
  <si>
    <t>9175733</t>
  </si>
  <si>
    <t>9175734</t>
  </si>
  <si>
    <t>9175735</t>
  </si>
  <si>
    <t>9175736</t>
  </si>
  <si>
    <t>9175737</t>
  </si>
  <si>
    <t>9175738</t>
  </si>
  <si>
    <t>9175739</t>
  </si>
  <si>
    <t>ikodekstrin, natrijum-hlorid, natrijum(S)-laktat, kalcijum-hlorid, magnezijum-hlorid, 2000 ml</t>
  </si>
  <si>
    <t>9175741</t>
  </si>
  <si>
    <t>EXTRANEAL plastična kesa 1 po 2000 ml (7,5% (75g/l)+5.4g/l+4.5g/l+0.257g/l+0.051g/l)</t>
  </si>
  <si>
    <t>2000 ml (7,5% (75g/l) + 5.4g/l + 4.5g/l + 0.257g/l + 0.051g/l)</t>
  </si>
  <si>
    <t>natrijum hlorid 0,9% (fiziološki rastvor), kesa 100 ml</t>
  </si>
  <si>
    <t>0170350</t>
  </si>
  <si>
    <t>NATRII CHLORIDI INFUNDIBILE 0,9%kesa, 1 po 100 ml (9 g/l)</t>
  </si>
  <si>
    <t>Bieffe Medital S.A.; Bieffe Medital SPA; Baxter Healthcare LTD; Baxter S.A.; Baxter Healthcare S.A.</t>
  </si>
  <si>
    <t>100 ml (9 g/l)</t>
  </si>
  <si>
    <t>natrijum hlorid 0,9% (fiziološki rastvor), kesa 250 ml</t>
  </si>
  <si>
    <t>0175351</t>
  </si>
  <si>
    <t>NATRII CHLORIDI INFUNDIBILE 0,9%kesa, 1 po 250 ml (9 g/l)</t>
  </si>
  <si>
    <t>250 ml (9 g/l)</t>
  </si>
  <si>
    <t>natrijum hlorid 0,9% (fiziološki rastvor), kesa 500 ml</t>
  </si>
  <si>
    <t>0175352</t>
  </si>
  <si>
    <t>NATRII CHLORIDI INFUNDIBILE 0,9%kesa, 1 po 500 ml (9 g/l)</t>
  </si>
  <si>
    <t>500 ml (9 g/l)</t>
  </si>
  <si>
    <t>natrijum hlorid 0,9% (fiziološki rastvor), boca plastična 500 ml</t>
  </si>
  <si>
    <t>0175240/       '0175310</t>
  </si>
  <si>
    <t>NATRII CHLORIDI INFUNDIBILE boca plastična, 1 po 500 ml 0,9% /NATRIJUM  HLORID 0.9% B.BRAUN boca, plastična, 10 po 500mL (9g/L)</t>
  </si>
  <si>
    <t>Hemofarm a.d./     B.Braun Melsungen AG; B.Braun Medical SA; B.Braun Pharmaceuticals S.A</t>
  </si>
  <si>
    <t>500 mL (9g/L)</t>
  </si>
  <si>
    <t>metoprolol 5 mg</t>
  </si>
  <si>
    <t>0107497</t>
  </si>
  <si>
    <t>PRESOLOL  ampula, 5 po 5 ml (5 mg/5 ml)</t>
  </si>
  <si>
    <t>5 mg/5 ml</t>
  </si>
  <si>
    <t>horiogonadotropin 5000 i.j.</t>
  </si>
  <si>
    <t>0044144</t>
  </si>
  <si>
    <t>PREGNYL lioampula sa rastvaračem, 1 po 1 ml (5000 i.j./1ml)</t>
  </si>
  <si>
    <t>N.V. Organon</t>
  </si>
  <si>
    <t>prašak i rastvarač za rastvor za injekciju/injekcija</t>
  </si>
  <si>
    <t>5000 i.j.</t>
  </si>
  <si>
    <t>lioampula/ampula</t>
  </si>
  <si>
    <t>menotrofin 75 i.j.</t>
  </si>
  <si>
    <t>0044086/      0044400</t>
  </si>
  <si>
    <t>MENOPUR 10 bočica po (75 i.j.) sa 10 amp. po 1ml rastvarača/      MERIONALliobočica sa rastvaračem u ampuli, 1 po 1ml (75 i.j. FSH/75 i.j. LH)</t>
  </si>
  <si>
    <t>Ferring GmbH/     IBSA Institut Biochemique S.A.</t>
  </si>
  <si>
    <t>1ml (75 i.j. FSH/75 i.j. LH) / 75 i.j.</t>
  </si>
  <si>
    <t>liobočica/bočica</t>
  </si>
  <si>
    <t>urofolitropin 75 i.j.</t>
  </si>
  <si>
    <t>FOSTIMON liobočica sa rastvaračem u ampuli, 1 po 1 ml (75 i.j./ml)</t>
  </si>
  <si>
    <t>IBSA Institut Biochemique S.A.</t>
  </si>
  <si>
    <t>75 i.j./ml</t>
  </si>
  <si>
    <t>folitropin beta 50 i.j.</t>
  </si>
  <si>
    <t>PUREGON 1 po 0,5 ml (50 i.j./0,5 ml)</t>
  </si>
  <si>
    <t>50 i.j./0,5 ml</t>
  </si>
  <si>
    <t>folitropin beta 100 i.j.</t>
  </si>
  <si>
    <t>PUREGON 1 po 0,5 ml (100 i.j./0,5 ml)</t>
  </si>
  <si>
    <t>100 i.j./0,5 ml</t>
  </si>
  <si>
    <t>folitropin beta 300 i.j.</t>
  </si>
  <si>
    <t>PUREGON uložak, 1 po 0,36ml(300 i.j/0,36ml)</t>
  </si>
  <si>
    <t>Organon Ireland Limited, N.V. Organon</t>
  </si>
  <si>
    <t>rastvor za injekciju u ulošku</t>
  </si>
  <si>
    <t>300 i.j./0,36 ml</t>
  </si>
  <si>
    <t>uložak</t>
  </si>
  <si>
    <t>folitropin beta 600 i.j.</t>
  </si>
  <si>
    <t>PUREGON uložak, 1 po 0,72ml(600 i.j/0,72ml)</t>
  </si>
  <si>
    <t>600 i.j./0,72 ml</t>
  </si>
  <si>
    <t>folitropin beta 900 i.j.</t>
  </si>
  <si>
    <t>PUREGON uložak, 1 po 1,08ml(900 i.j/1,08ml)</t>
  </si>
  <si>
    <t>900 i.j./1,08 ml</t>
  </si>
  <si>
    <t>oksitocin 10 i.j.</t>
  </si>
  <si>
    <t>OXYTOCIN SYNTHETIC100 po 10 i.j./ml</t>
  </si>
  <si>
    <t>Gedeon Richter PLC</t>
  </si>
  <si>
    <t>10 i.j./ml</t>
  </si>
  <si>
    <t>lanreotid 90 mg</t>
  </si>
  <si>
    <t>SOMATULINE AUTOGELnapunjen injekcioni špric,1 po 90 mg</t>
  </si>
  <si>
    <t>Ipsen Pharma Biotech</t>
  </si>
  <si>
    <t>90 mg</t>
  </si>
  <si>
    <t>lanreotid 120 mg</t>
  </si>
  <si>
    <t>SOMATULINE AUTOGELnapunjen injekcioni špric,1 po 120 mg</t>
  </si>
  <si>
    <t>120 mg</t>
  </si>
  <si>
    <t>betametazon</t>
  </si>
  <si>
    <t>DIPROPHOS 5 po (2 mg + 5 mg)/ml</t>
  </si>
  <si>
    <t>Schering Plough Labo N.V</t>
  </si>
  <si>
    <t>(2 mg + 5 mg)/ml</t>
  </si>
  <si>
    <t>metilprednizolon 40 mg</t>
  </si>
  <si>
    <t>LEMOD SOLU liobočica sa rastvaračem u ampuli, 15 po 1 ml (40 mg/ml)</t>
  </si>
  <si>
    <t>injekcija/prašak i rastvarač za rastvor za injekciju/infuziju</t>
  </si>
  <si>
    <t>bočica/liobočica</t>
  </si>
  <si>
    <t>parikalcitol kaps 2 mcg</t>
  </si>
  <si>
    <t>ZEMPLAR blister, 28 po 2 mcg</t>
  </si>
  <si>
    <t>Aesica Queenborough Ltd.</t>
  </si>
  <si>
    <t>kapsula, meka</t>
  </si>
  <si>
    <t>2 mcg</t>
  </si>
  <si>
    <t>cefazolin 1 g</t>
  </si>
  <si>
    <t>0321030/    0321854/    0321962</t>
  </si>
  <si>
    <t>PRIMACEPH50 po 1 g/    CEFAZOLIN PHARMANOVAbočica staklena, 5 po 1 g/     Cefazolin  bočica staklena, 50 po 1g</t>
  </si>
  <si>
    <t>PharmaSwiss d.o.o./              SIC BORSHCHAHIVSKIY CHEMICAL PHARMACEUTICAL PLANT PJSC/      Galenika a.d.</t>
  </si>
  <si>
    <t>ceftazidim 500 mg</t>
  </si>
  <si>
    <t>FORCAS bočica staklena, 1 po 500 mg</t>
  </si>
  <si>
    <t>GlaxoSmithKline Manufacturing S.P.A.</t>
  </si>
  <si>
    <t>prašak za rastvor za injekciju</t>
  </si>
  <si>
    <t>500 mg</t>
  </si>
  <si>
    <t>ertapenem natrijum 1 g</t>
  </si>
  <si>
    <t>INVANZ bočica, 1 po 1 g</t>
  </si>
  <si>
    <t>Laboratories Merck Sharp &amp; Dohme - Chibret</t>
  </si>
  <si>
    <t>prašak za koncentrat za rastvor za infuziju</t>
  </si>
  <si>
    <t>bočica, 1 po 1 g</t>
  </si>
  <si>
    <t>0044412</t>
  </si>
  <si>
    <t>0044226</t>
  </si>
  <si>
    <t>0044227</t>
  </si>
  <si>
    <t>0044230</t>
  </si>
  <si>
    <t>0044231</t>
  </si>
  <si>
    <t>0044232</t>
  </si>
  <si>
    <t>0140150</t>
  </si>
  <si>
    <t>0049232</t>
  </si>
  <si>
    <t>0049233</t>
  </si>
  <si>
    <t>0047286</t>
  </si>
  <si>
    <t>0047218</t>
  </si>
  <si>
    <t>1050010</t>
  </si>
  <si>
    <t>0321601</t>
  </si>
  <si>
    <t>0029780</t>
  </si>
  <si>
    <t>ciprofloksacin 100 mg</t>
  </si>
  <si>
    <t>0329403/     0329412</t>
  </si>
  <si>
    <t>MAROCEN ampula, 5 po 100 mg/10 ml  /CITERALampula, 5 po 10 ml (100 mg/10 ml)</t>
  </si>
  <si>
    <t>rastvor/ koncentrat za rastvor za infuziju</t>
  </si>
  <si>
    <t>bočica/ampula</t>
  </si>
  <si>
    <t>vorikonazol inf 200 mg</t>
  </si>
  <si>
    <t>0327534/     0327533/     0327536</t>
  </si>
  <si>
    <t>200 mg</t>
  </si>
  <si>
    <t>kaspofungin 50 mg</t>
  </si>
  <si>
    <t>CANCIDAS1 po 50 mg</t>
  </si>
  <si>
    <t>Merck Sharp &amp; Dohme B.V. LABORATORIES MERCk SHARP &amp; DOHME - CHIBRET</t>
  </si>
  <si>
    <t>kaspofungin 70 mg</t>
  </si>
  <si>
    <t>CANCIDAS1 po 70 mg</t>
  </si>
  <si>
    <t>70 mg</t>
  </si>
  <si>
    <t>palivizumab 50 mg</t>
  </si>
  <si>
    <t>SYNAGIS bočica sa rastvaračem u ampuli, 1 po 1 ml (50 mg)</t>
  </si>
  <si>
    <t>Abbvie S.R.L.</t>
  </si>
  <si>
    <t>rokuronijum bromid 50 mg</t>
  </si>
  <si>
    <t>ESMERON 10 po 5 ml (50 mg/5 ml)</t>
  </si>
  <si>
    <t>SCHERING PLOUGH , N.V. Organon</t>
  </si>
  <si>
    <t>50 mg/5 ml</t>
  </si>
  <si>
    <t>sevofluran</t>
  </si>
  <si>
    <t>SEVORANE boca plastična, 1 po 250 ml ( 100%)</t>
  </si>
  <si>
    <t>Aesica Queenborough Ltd.; AbbVie S.R.L.</t>
  </si>
  <si>
    <t>para za inhalaciju, tečnost</t>
  </si>
  <si>
    <t>250 ml (100%)</t>
  </si>
  <si>
    <t>levobupivakain 50 mg</t>
  </si>
  <si>
    <t>CHIROCAIN Eampula, 10 po 10 ml (5 mg/ml)</t>
  </si>
  <si>
    <t>rastvor za injekciju/ koncentrat za rastvor za infuziju</t>
  </si>
  <si>
    <t>50 mg/10 ml</t>
  </si>
  <si>
    <t>paracetamol 1000 mg</t>
  </si>
  <si>
    <t>0086930/    /0088334</t>
  </si>
  <si>
    <t>1000 mg/100 ml</t>
  </si>
  <si>
    <t>boca/kontejner plastični/bočica staklena</t>
  </si>
  <si>
    <t>haloperidol 5 mg</t>
  </si>
  <si>
    <t>HALDOL ampula, 10 po 1 ml (5 mg/ml)</t>
  </si>
  <si>
    <t>Krka Tovarna Zdravil d.d. u saradnji sa Janssen Pharmaceutica N.V, Belgija</t>
  </si>
  <si>
    <t>5 mg/ml</t>
  </si>
  <si>
    <t>0327560</t>
  </si>
  <si>
    <t>0327561</t>
  </si>
  <si>
    <t>0013286</t>
  </si>
  <si>
    <t>0082052</t>
  </si>
  <si>
    <t>9080161</t>
  </si>
  <si>
    <t>0081011</t>
  </si>
  <si>
    <t>0070200</t>
  </si>
  <si>
    <t>PARACETAMOL PHARMASWISS boca, 10 po 100 ml (10 mg/ml)/PARACETAMOL  B. BRAUN  10 po 100 ml (10 mg/ml)</t>
  </si>
  <si>
    <t>PharmaSwiss d.o.o. /B.BRAUN MEDICAL SA</t>
  </si>
  <si>
    <t>Hemofarm a.d./Alkaloid d.o.o.</t>
  </si>
  <si>
    <t>VFEND 1 po 200 mg/ADEMOLAbočica staklena, 1 po 200 mg/VORAMOLbočica staklena, 1 po 200 mg</t>
  </si>
  <si>
    <t>FAREVA AMBOISE/Hemofarm a.d./Alvogen Pharma d.o.o</t>
  </si>
  <si>
    <t>haloperidol 50 mg</t>
  </si>
  <si>
    <t>HALDOL  DEPOampula, 5 po 1 ml (50 mg/ml)</t>
  </si>
  <si>
    <t>metadon 5 mg/ml</t>
  </si>
  <si>
    <t>METADON MOLTENIbočica plastična, 1 po 1000 ml (5 mg/ml</t>
  </si>
  <si>
    <t>L. Molteni &amp; C. Dei F. LLI Alitti Societa Di Esercizio S.P.A.</t>
  </si>
  <si>
    <t>oralni rastvor</t>
  </si>
  <si>
    <t>1000 ml (5 mg/ml)</t>
  </si>
  <si>
    <t>0070207</t>
  </si>
  <si>
    <t>2087516</t>
  </si>
  <si>
    <t>БРОЈ ПОНУДА ПО ПАРТИЈИ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</si>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</sst>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right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8" xfId="57" applyNumberFormat="1" applyFont="1" applyFill="1" applyBorder="1" applyAlignment="1">
      <alignment horizontal="center" vertical="center" wrapText="1"/>
      <protection/>
    </xf>
    <xf numFmtId="4" fontId="46" fillId="37" borderId="19" xfId="57" applyNumberFormat="1" applyFont="1" applyFill="1" applyBorder="1" applyAlignment="1">
      <alignment horizontal="center" vertical="center" wrapText="1"/>
      <protection/>
    </xf>
    <xf numFmtId="4" fontId="4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8" sqref="P8"/>
    </sheetView>
  </sheetViews>
  <sheetFormatPr defaultColWidth="9.140625" defaultRowHeight="15"/>
  <cols>
    <col min="2" max="2" width="18.140625" style="0" customWidth="1"/>
    <col min="3" max="3" width="11.421875" style="0" customWidth="1"/>
    <col min="4" max="4" width="22.00390625" style="0" bestFit="1" customWidth="1"/>
    <col min="5" max="5" width="18.00390625" style="0" customWidth="1"/>
    <col min="6" max="6" width="17.28125" style="0" customWidth="1"/>
    <col min="7" max="7" width="14.7109375" style="0" customWidth="1"/>
    <col min="8" max="8" width="13.8515625" style="0" customWidth="1"/>
    <col min="9" max="9" width="12.00390625" style="0" customWidth="1"/>
    <col min="10" max="10" width="14.140625" style="3" hidden="1" customWidth="1"/>
    <col min="11" max="11" width="13.28125" style="0" customWidth="1"/>
    <col min="12" max="12" width="14.57421875" style="0" hidden="1" customWidth="1"/>
    <col min="13" max="13" width="15.421875" style="0" customWidth="1"/>
    <col min="14" max="14" width="13.8515625" style="0" hidden="1" customWidth="1"/>
  </cols>
  <sheetData>
    <row r="2" spans="1:22" ht="15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6"/>
      <c r="O2" s="26"/>
      <c r="P2" s="26"/>
      <c r="Q2" s="26"/>
      <c r="R2" s="26"/>
      <c r="S2" s="26"/>
      <c r="T2" s="26"/>
      <c r="U2" s="26"/>
      <c r="V2" s="26"/>
    </row>
    <row r="3" spans="1:22" s="25" customFormat="1" ht="15">
      <c r="A3" s="22"/>
      <c r="B3" s="22"/>
      <c r="C3" s="23"/>
      <c r="D3" s="22"/>
      <c r="E3" s="26" t="s">
        <v>67</v>
      </c>
      <c r="F3" s="22"/>
      <c r="G3" s="22"/>
      <c r="H3" s="22"/>
      <c r="I3" s="22"/>
      <c r="J3" s="24"/>
      <c r="K3" s="22"/>
      <c r="L3" s="22"/>
      <c r="M3" s="22"/>
      <c r="N3" s="22"/>
      <c r="O3" s="22"/>
      <c r="P3" s="22"/>
      <c r="Q3" s="22"/>
      <c r="R3" s="22"/>
      <c r="S3" s="22"/>
      <c r="T3" s="24"/>
      <c r="U3" s="22"/>
      <c r="V3" s="22"/>
    </row>
    <row r="5" spans="1:14" s="1" customFormat="1" ht="36">
      <c r="A5" s="32" t="s">
        <v>0</v>
      </c>
      <c r="B5" s="32" t="s">
        <v>1</v>
      </c>
      <c r="C5" s="33" t="s">
        <v>49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4" t="s">
        <v>7</v>
      </c>
      <c r="J5" s="35" t="s">
        <v>47</v>
      </c>
      <c r="K5" s="35" t="s">
        <v>8</v>
      </c>
      <c r="L5" s="34" t="s">
        <v>48</v>
      </c>
      <c r="M5" s="34" t="s">
        <v>9</v>
      </c>
      <c r="N5" s="34" t="s">
        <v>384</v>
      </c>
    </row>
    <row r="6" spans="1:14" s="1" customFormat="1" ht="24">
      <c r="A6" s="27">
        <v>1</v>
      </c>
      <c r="B6" s="27" t="s">
        <v>68</v>
      </c>
      <c r="C6" s="28" t="s">
        <v>71</v>
      </c>
      <c r="D6" s="27" t="s">
        <v>69</v>
      </c>
      <c r="E6" s="27" t="s">
        <v>70</v>
      </c>
      <c r="F6" s="27" t="s">
        <v>61</v>
      </c>
      <c r="G6" s="27" t="s">
        <v>62</v>
      </c>
      <c r="H6" s="27" t="s">
        <v>18</v>
      </c>
      <c r="I6" s="38"/>
      <c r="J6" s="36">
        <v>41.54</v>
      </c>
      <c r="K6" s="47">
        <v>39.43</v>
      </c>
      <c r="L6" s="36">
        <f>I6*J6</f>
        <v>0</v>
      </c>
      <c r="M6" s="37">
        <f>I6*K6</f>
        <v>0</v>
      </c>
      <c r="N6" s="27">
        <v>3</v>
      </c>
    </row>
    <row r="7" spans="1:14" s="1" customFormat="1" ht="24">
      <c r="A7" s="27">
        <v>13</v>
      </c>
      <c r="B7" s="27" t="s">
        <v>72</v>
      </c>
      <c r="C7" s="28" t="s">
        <v>73</v>
      </c>
      <c r="D7" s="27" t="s">
        <v>74</v>
      </c>
      <c r="E7" s="27" t="s">
        <v>75</v>
      </c>
      <c r="F7" s="27" t="s">
        <v>56</v>
      </c>
      <c r="G7" s="27" t="s">
        <v>76</v>
      </c>
      <c r="H7" s="27" t="s">
        <v>77</v>
      </c>
      <c r="I7" s="38"/>
      <c r="J7" s="36">
        <v>6214.3</v>
      </c>
      <c r="K7" s="47">
        <v>6214.3</v>
      </c>
      <c r="L7" s="36">
        <f aca="true" t="shared" si="0" ref="L7:L70">I7*J7</f>
        <v>0</v>
      </c>
      <c r="M7" s="37">
        <f aca="true" t="shared" si="1" ref="M7:M70">I7*K7</f>
        <v>0</v>
      </c>
      <c r="N7" s="27">
        <v>1</v>
      </c>
    </row>
    <row r="8" spans="1:14" s="1" customFormat="1" ht="24">
      <c r="A8" s="27">
        <v>30</v>
      </c>
      <c r="B8" s="27" t="s">
        <v>78</v>
      </c>
      <c r="C8" s="28" t="s">
        <v>79</v>
      </c>
      <c r="D8" s="27" t="s">
        <v>80</v>
      </c>
      <c r="E8" s="27" t="s">
        <v>81</v>
      </c>
      <c r="F8" s="27" t="s">
        <v>22</v>
      </c>
      <c r="G8" s="27" t="s">
        <v>82</v>
      </c>
      <c r="H8" s="27" t="s">
        <v>83</v>
      </c>
      <c r="I8" s="38"/>
      <c r="J8" s="36">
        <v>168</v>
      </c>
      <c r="K8" s="47">
        <v>160.44</v>
      </c>
      <c r="L8" s="36">
        <f t="shared" si="0"/>
        <v>0</v>
      </c>
      <c r="M8" s="37">
        <f t="shared" si="1"/>
        <v>0</v>
      </c>
      <c r="N8" s="27">
        <v>3</v>
      </c>
    </row>
    <row r="9" spans="1:14" s="1" customFormat="1" ht="24">
      <c r="A9" s="27">
        <v>31</v>
      </c>
      <c r="B9" s="27" t="s">
        <v>84</v>
      </c>
      <c r="C9" s="28" t="s">
        <v>85</v>
      </c>
      <c r="D9" s="27" t="s">
        <v>86</v>
      </c>
      <c r="E9" s="27" t="s">
        <v>81</v>
      </c>
      <c r="F9" s="27" t="s">
        <v>22</v>
      </c>
      <c r="G9" s="27" t="s">
        <v>87</v>
      </c>
      <c r="H9" s="27" t="s">
        <v>83</v>
      </c>
      <c r="I9" s="38"/>
      <c r="J9" s="36">
        <v>311.28000000000003</v>
      </c>
      <c r="K9" s="47">
        <v>297.27</v>
      </c>
      <c r="L9" s="36">
        <f t="shared" si="0"/>
        <v>0</v>
      </c>
      <c r="M9" s="37">
        <f t="shared" si="1"/>
        <v>0</v>
      </c>
      <c r="N9" s="27">
        <v>3</v>
      </c>
    </row>
    <row r="10" spans="1:14" s="1" customFormat="1" ht="48">
      <c r="A10" s="27">
        <v>37</v>
      </c>
      <c r="B10" s="27" t="s">
        <v>88</v>
      </c>
      <c r="C10" s="28" t="s">
        <v>89</v>
      </c>
      <c r="D10" s="27" t="s">
        <v>90</v>
      </c>
      <c r="E10" s="27" t="s">
        <v>91</v>
      </c>
      <c r="F10" s="27" t="s">
        <v>22</v>
      </c>
      <c r="G10" s="27" t="s">
        <v>92</v>
      </c>
      <c r="H10" s="27" t="s">
        <v>83</v>
      </c>
      <c r="I10" s="38"/>
      <c r="J10" s="36">
        <v>179.39000000000001</v>
      </c>
      <c r="K10" s="47">
        <v>172.66</v>
      </c>
      <c r="L10" s="36">
        <f t="shared" si="0"/>
        <v>0</v>
      </c>
      <c r="M10" s="37">
        <f t="shared" si="1"/>
        <v>0</v>
      </c>
      <c r="N10" s="27">
        <v>3</v>
      </c>
    </row>
    <row r="11" spans="1:14" s="1" customFormat="1" ht="48">
      <c r="A11" s="27">
        <v>38</v>
      </c>
      <c r="B11" s="27" t="s">
        <v>93</v>
      </c>
      <c r="C11" s="28" t="s">
        <v>94</v>
      </c>
      <c r="D11" s="27" t="s">
        <v>95</v>
      </c>
      <c r="E11" s="27" t="s">
        <v>91</v>
      </c>
      <c r="F11" s="27" t="s">
        <v>22</v>
      </c>
      <c r="G11" s="27" t="s">
        <v>96</v>
      </c>
      <c r="H11" s="27" t="s">
        <v>83</v>
      </c>
      <c r="I11" s="38"/>
      <c r="J11" s="36">
        <v>197.32999999999998</v>
      </c>
      <c r="K11" s="47">
        <v>190.23</v>
      </c>
      <c r="L11" s="36">
        <f t="shared" si="0"/>
        <v>0</v>
      </c>
      <c r="M11" s="37">
        <f t="shared" si="1"/>
        <v>0</v>
      </c>
      <c r="N11" s="27">
        <v>3</v>
      </c>
    </row>
    <row r="12" spans="1:14" s="1" customFormat="1" ht="48">
      <c r="A12" s="27">
        <v>39</v>
      </c>
      <c r="B12" s="27" t="s">
        <v>97</v>
      </c>
      <c r="C12" s="28" t="s">
        <v>98</v>
      </c>
      <c r="D12" s="27" t="s">
        <v>99</v>
      </c>
      <c r="E12" s="27" t="s">
        <v>91</v>
      </c>
      <c r="F12" s="27" t="s">
        <v>22</v>
      </c>
      <c r="G12" s="27" t="s">
        <v>100</v>
      </c>
      <c r="H12" s="27" t="s">
        <v>83</v>
      </c>
      <c r="I12" s="38"/>
      <c r="J12" s="36">
        <v>286.76</v>
      </c>
      <c r="K12" s="47">
        <v>276.44</v>
      </c>
      <c r="L12" s="36">
        <f t="shared" si="0"/>
        <v>0</v>
      </c>
      <c r="M12" s="37">
        <f t="shared" si="1"/>
        <v>0</v>
      </c>
      <c r="N12" s="27">
        <v>3</v>
      </c>
    </row>
    <row r="13" spans="1:14" s="1" customFormat="1" ht="36">
      <c r="A13" s="27">
        <v>45</v>
      </c>
      <c r="B13" s="27" t="s">
        <v>101</v>
      </c>
      <c r="C13" s="28" t="s">
        <v>102</v>
      </c>
      <c r="D13" s="27" t="s">
        <v>103</v>
      </c>
      <c r="E13" s="27" t="s">
        <v>91</v>
      </c>
      <c r="F13" s="27" t="s">
        <v>22</v>
      </c>
      <c r="G13" s="27" t="s">
        <v>104</v>
      </c>
      <c r="H13" s="27" t="s">
        <v>83</v>
      </c>
      <c r="I13" s="38"/>
      <c r="J13" s="36">
        <v>509.82</v>
      </c>
      <c r="K13" s="47">
        <v>474.01</v>
      </c>
      <c r="L13" s="36">
        <f t="shared" si="0"/>
        <v>0</v>
      </c>
      <c r="M13" s="37">
        <f t="shared" si="1"/>
        <v>0</v>
      </c>
      <c r="N13" s="27">
        <v>3</v>
      </c>
    </row>
    <row r="14" spans="1:14" s="1" customFormat="1" ht="36">
      <c r="A14" s="27">
        <v>60</v>
      </c>
      <c r="B14" s="27" t="s">
        <v>105</v>
      </c>
      <c r="C14" s="28" t="s">
        <v>106</v>
      </c>
      <c r="D14" s="27" t="s">
        <v>107</v>
      </c>
      <c r="E14" s="27" t="s">
        <v>11</v>
      </c>
      <c r="F14" s="27" t="s">
        <v>12</v>
      </c>
      <c r="G14" s="27" t="s">
        <v>108</v>
      </c>
      <c r="H14" s="27" t="s">
        <v>13</v>
      </c>
      <c r="I14" s="38"/>
      <c r="J14" s="36">
        <v>693.8</v>
      </c>
      <c r="K14" s="47">
        <v>657.39</v>
      </c>
      <c r="L14" s="36">
        <f t="shared" si="0"/>
        <v>0</v>
      </c>
      <c r="M14" s="37">
        <f t="shared" si="1"/>
        <v>0</v>
      </c>
      <c r="N14" s="27">
        <v>4</v>
      </c>
    </row>
    <row r="15" spans="1:14" s="1" customFormat="1" ht="36">
      <c r="A15" s="27">
        <v>62</v>
      </c>
      <c r="B15" s="27" t="s">
        <v>109</v>
      </c>
      <c r="C15" s="28" t="s">
        <v>110</v>
      </c>
      <c r="D15" s="27" t="s">
        <v>111</v>
      </c>
      <c r="E15" s="27" t="s">
        <v>11</v>
      </c>
      <c r="F15" s="27" t="s">
        <v>12</v>
      </c>
      <c r="G15" s="27" t="s">
        <v>112</v>
      </c>
      <c r="H15" s="27" t="s">
        <v>13</v>
      </c>
      <c r="I15" s="38"/>
      <c r="J15" s="36">
        <v>731.4</v>
      </c>
      <c r="K15" s="47">
        <v>698.49</v>
      </c>
      <c r="L15" s="36">
        <f t="shared" si="0"/>
        <v>0</v>
      </c>
      <c r="M15" s="37">
        <f t="shared" si="1"/>
        <v>0</v>
      </c>
      <c r="N15" s="27">
        <v>4</v>
      </c>
    </row>
    <row r="16" spans="1:14" s="1" customFormat="1" ht="108">
      <c r="A16" s="27">
        <v>64</v>
      </c>
      <c r="B16" s="27" t="s">
        <v>113</v>
      </c>
      <c r="C16" s="28" t="s">
        <v>114</v>
      </c>
      <c r="D16" s="27" t="s">
        <v>115</v>
      </c>
      <c r="E16" s="27" t="s">
        <v>16</v>
      </c>
      <c r="F16" s="27" t="s">
        <v>12</v>
      </c>
      <c r="G16" s="27" t="s">
        <v>116</v>
      </c>
      <c r="H16" s="27" t="s">
        <v>15</v>
      </c>
      <c r="I16" s="38"/>
      <c r="J16" s="36">
        <v>596.7</v>
      </c>
      <c r="K16" s="47">
        <v>566.98</v>
      </c>
      <c r="L16" s="36">
        <f t="shared" si="0"/>
        <v>0</v>
      </c>
      <c r="M16" s="37">
        <f t="shared" si="1"/>
        <v>0</v>
      </c>
      <c r="N16" s="27">
        <v>3</v>
      </c>
    </row>
    <row r="17" spans="1:14" s="1" customFormat="1" ht="24">
      <c r="A17" s="27">
        <v>67</v>
      </c>
      <c r="B17" s="27" t="s">
        <v>117</v>
      </c>
      <c r="C17" s="28" t="s">
        <v>118</v>
      </c>
      <c r="D17" s="27" t="s">
        <v>119</v>
      </c>
      <c r="E17" s="27" t="s">
        <v>16</v>
      </c>
      <c r="F17" s="27" t="s">
        <v>12</v>
      </c>
      <c r="G17" s="27" t="s">
        <v>57</v>
      </c>
      <c r="H17" s="27" t="s">
        <v>13</v>
      </c>
      <c r="I17" s="38"/>
      <c r="J17" s="36">
        <v>718.4</v>
      </c>
      <c r="K17" s="47">
        <v>685.42</v>
      </c>
      <c r="L17" s="36">
        <f t="shared" si="0"/>
        <v>0</v>
      </c>
      <c r="M17" s="37">
        <f t="shared" si="1"/>
        <v>0</v>
      </c>
      <c r="N17" s="27">
        <v>3</v>
      </c>
    </row>
    <row r="18" spans="1:14" s="1" customFormat="1" ht="48">
      <c r="A18" s="27">
        <v>78</v>
      </c>
      <c r="B18" s="27" t="s">
        <v>120</v>
      </c>
      <c r="C18" s="28" t="s">
        <v>121</v>
      </c>
      <c r="D18" s="27" t="s">
        <v>122</v>
      </c>
      <c r="E18" s="27" t="s">
        <v>123</v>
      </c>
      <c r="F18" s="27" t="s">
        <v>12</v>
      </c>
      <c r="G18" s="27" t="s">
        <v>124</v>
      </c>
      <c r="H18" s="27" t="s">
        <v>15</v>
      </c>
      <c r="I18" s="38"/>
      <c r="J18" s="36">
        <v>67.2</v>
      </c>
      <c r="K18" s="47">
        <v>59.14</v>
      </c>
      <c r="L18" s="36">
        <f t="shared" si="0"/>
        <v>0</v>
      </c>
      <c r="M18" s="37">
        <f t="shared" si="1"/>
        <v>0</v>
      </c>
      <c r="N18" s="27">
        <v>3</v>
      </c>
    </row>
    <row r="19" spans="1:14" s="1" customFormat="1" ht="60">
      <c r="A19" s="27">
        <v>84</v>
      </c>
      <c r="B19" s="27" t="s">
        <v>125</v>
      </c>
      <c r="C19" s="28" t="s">
        <v>126</v>
      </c>
      <c r="D19" s="27" t="s">
        <v>127</v>
      </c>
      <c r="E19" s="27" t="s">
        <v>123</v>
      </c>
      <c r="F19" s="27" t="s">
        <v>12</v>
      </c>
      <c r="G19" s="27" t="s">
        <v>14</v>
      </c>
      <c r="H19" s="27" t="s">
        <v>15</v>
      </c>
      <c r="I19" s="38"/>
      <c r="J19" s="36">
        <v>83.37</v>
      </c>
      <c r="K19" s="47">
        <v>73.39</v>
      </c>
      <c r="L19" s="36">
        <f t="shared" si="0"/>
        <v>0</v>
      </c>
      <c r="M19" s="37">
        <f t="shared" si="1"/>
        <v>0</v>
      </c>
      <c r="N19" s="27">
        <v>3</v>
      </c>
    </row>
    <row r="20" spans="1:14" s="1" customFormat="1" ht="144">
      <c r="A20" s="42">
        <v>89</v>
      </c>
      <c r="B20" s="42" t="s">
        <v>137</v>
      </c>
      <c r="C20" s="28" t="s">
        <v>133</v>
      </c>
      <c r="D20" s="27" t="s">
        <v>128</v>
      </c>
      <c r="E20" s="27" t="s">
        <v>129</v>
      </c>
      <c r="F20" s="27" t="s">
        <v>130</v>
      </c>
      <c r="G20" s="27" t="s">
        <v>131</v>
      </c>
      <c r="H20" s="27" t="s">
        <v>132</v>
      </c>
      <c r="I20" s="38"/>
      <c r="J20" s="36">
        <v>1.8</v>
      </c>
      <c r="K20" s="47">
        <v>1.8</v>
      </c>
      <c r="L20" s="36">
        <f t="shared" si="0"/>
        <v>0</v>
      </c>
      <c r="M20" s="37">
        <f t="shared" si="1"/>
        <v>0</v>
      </c>
      <c r="N20" s="27">
        <v>1</v>
      </c>
    </row>
    <row r="21" spans="1:14" s="1" customFormat="1" ht="144">
      <c r="A21" s="43"/>
      <c r="B21" s="43"/>
      <c r="C21" s="28" t="s">
        <v>136</v>
      </c>
      <c r="D21" s="27" t="s">
        <v>134</v>
      </c>
      <c r="E21" s="27" t="s">
        <v>129</v>
      </c>
      <c r="F21" s="27" t="s">
        <v>130</v>
      </c>
      <c r="G21" s="27" t="s">
        <v>135</v>
      </c>
      <c r="H21" s="27" t="s">
        <v>132</v>
      </c>
      <c r="I21" s="38"/>
      <c r="J21" s="36">
        <v>1.8</v>
      </c>
      <c r="K21" s="47">
        <v>1.8</v>
      </c>
      <c r="L21" s="36">
        <f t="shared" si="0"/>
        <v>0</v>
      </c>
      <c r="M21" s="37">
        <f t="shared" si="1"/>
        <v>0</v>
      </c>
      <c r="N21" s="27">
        <v>1</v>
      </c>
    </row>
    <row r="22" spans="1:14" s="1" customFormat="1" ht="132">
      <c r="A22" s="42">
        <v>91</v>
      </c>
      <c r="B22" s="42" t="s">
        <v>144</v>
      </c>
      <c r="C22" s="28" t="s">
        <v>140</v>
      </c>
      <c r="D22" s="27" t="s">
        <v>138</v>
      </c>
      <c r="E22" s="27" t="s">
        <v>129</v>
      </c>
      <c r="F22" s="27" t="s">
        <v>130</v>
      </c>
      <c r="G22" s="27" t="s">
        <v>139</v>
      </c>
      <c r="H22" s="27" t="s">
        <v>132</v>
      </c>
      <c r="I22" s="38"/>
      <c r="J22" s="36">
        <v>1.97</v>
      </c>
      <c r="K22" s="47">
        <v>1.97</v>
      </c>
      <c r="L22" s="36">
        <f t="shared" si="0"/>
        <v>0</v>
      </c>
      <c r="M22" s="37">
        <f t="shared" si="1"/>
        <v>0</v>
      </c>
      <c r="N22" s="27">
        <v>1</v>
      </c>
    </row>
    <row r="23" spans="1:14" s="1" customFormat="1" ht="132">
      <c r="A23" s="43"/>
      <c r="B23" s="43"/>
      <c r="C23" s="28" t="s">
        <v>143</v>
      </c>
      <c r="D23" s="27" t="s">
        <v>141</v>
      </c>
      <c r="E23" s="27" t="s">
        <v>129</v>
      </c>
      <c r="F23" s="27" t="s">
        <v>130</v>
      </c>
      <c r="G23" s="27" t="s">
        <v>142</v>
      </c>
      <c r="H23" s="27" t="s">
        <v>132</v>
      </c>
      <c r="I23" s="38"/>
      <c r="J23" s="36">
        <v>1.97</v>
      </c>
      <c r="K23" s="47">
        <v>1.97</v>
      </c>
      <c r="L23" s="36">
        <f t="shared" si="0"/>
        <v>0</v>
      </c>
      <c r="M23" s="37">
        <f t="shared" si="1"/>
        <v>0</v>
      </c>
      <c r="N23" s="27">
        <v>1</v>
      </c>
    </row>
    <row r="24" spans="1:14" s="1" customFormat="1" ht="48">
      <c r="A24" s="27">
        <v>94</v>
      </c>
      <c r="B24" s="27" t="s">
        <v>145</v>
      </c>
      <c r="C24" s="28" t="s">
        <v>146</v>
      </c>
      <c r="D24" s="27" t="s">
        <v>147</v>
      </c>
      <c r="E24" s="27" t="s">
        <v>148</v>
      </c>
      <c r="F24" s="27" t="s">
        <v>12</v>
      </c>
      <c r="G24" s="27" t="s">
        <v>149</v>
      </c>
      <c r="H24" s="27" t="s">
        <v>150</v>
      </c>
      <c r="I24" s="38"/>
      <c r="J24" s="36">
        <v>79</v>
      </c>
      <c r="K24" s="47">
        <v>71.52</v>
      </c>
      <c r="L24" s="36">
        <f t="shared" si="0"/>
        <v>0</v>
      </c>
      <c r="M24" s="37">
        <f t="shared" si="1"/>
        <v>0</v>
      </c>
      <c r="N24" s="27">
        <v>1</v>
      </c>
    </row>
    <row r="25" spans="1:14" s="1" customFormat="1" ht="96">
      <c r="A25" s="27">
        <v>95</v>
      </c>
      <c r="B25" s="27" t="s">
        <v>151</v>
      </c>
      <c r="C25" s="28" t="s">
        <v>152</v>
      </c>
      <c r="D25" s="27" t="s">
        <v>153</v>
      </c>
      <c r="E25" s="27" t="s">
        <v>183</v>
      </c>
      <c r="F25" s="27" t="s">
        <v>12</v>
      </c>
      <c r="G25" s="27" t="s">
        <v>154</v>
      </c>
      <c r="H25" s="27" t="s">
        <v>15</v>
      </c>
      <c r="I25" s="38"/>
      <c r="J25" s="36">
        <v>79</v>
      </c>
      <c r="K25" s="47">
        <v>69.52</v>
      </c>
      <c r="L25" s="36">
        <f t="shared" si="0"/>
        <v>0</v>
      </c>
      <c r="M25" s="37">
        <f t="shared" si="1"/>
        <v>0</v>
      </c>
      <c r="N25" s="27">
        <v>3</v>
      </c>
    </row>
    <row r="26" spans="1:14" s="1" customFormat="1" ht="60">
      <c r="A26" s="27">
        <v>98</v>
      </c>
      <c r="B26" s="27" t="s">
        <v>155</v>
      </c>
      <c r="C26" s="28" t="s">
        <v>156</v>
      </c>
      <c r="D26" s="27" t="s">
        <v>157</v>
      </c>
      <c r="E26" s="27" t="s">
        <v>148</v>
      </c>
      <c r="F26" s="27" t="s">
        <v>12</v>
      </c>
      <c r="G26" s="27" t="s">
        <v>158</v>
      </c>
      <c r="H26" s="27" t="s">
        <v>150</v>
      </c>
      <c r="I26" s="38"/>
      <c r="J26" s="36">
        <v>78</v>
      </c>
      <c r="K26" s="47">
        <v>70.64</v>
      </c>
      <c r="L26" s="36">
        <f t="shared" si="0"/>
        <v>0</v>
      </c>
      <c r="M26" s="37">
        <f t="shared" si="1"/>
        <v>0</v>
      </c>
      <c r="N26" s="27">
        <v>1</v>
      </c>
    </row>
    <row r="27" spans="1:14" s="1" customFormat="1" ht="84">
      <c r="A27" s="27">
        <v>99</v>
      </c>
      <c r="B27" s="27" t="s">
        <v>159</v>
      </c>
      <c r="C27" s="28" t="s">
        <v>160</v>
      </c>
      <c r="D27" s="27" t="s">
        <v>161</v>
      </c>
      <c r="E27" s="27" t="s">
        <v>162</v>
      </c>
      <c r="F27" s="27" t="s">
        <v>12</v>
      </c>
      <c r="G27" s="27" t="s">
        <v>163</v>
      </c>
      <c r="H27" s="27" t="s">
        <v>15</v>
      </c>
      <c r="I27" s="38"/>
      <c r="J27" s="36">
        <v>78</v>
      </c>
      <c r="K27" s="47">
        <v>68.64</v>
      </c>
      <c r="L27" s="36">
        <f t="shared" si="0"/>
        <v>0</v>
      </c>
      <c r="M27" s="37">
        <f t="shared" si="1"/>
        <v>0</v>
      </c>
      <c r="N27" s="27">
        <v>3</v>
      </c>
    </row>
    <row r="28" spans="1:14" s="1" customFormat="1" ht="24">
      <c r="A28" s="27">
        <v>102</v>
      </c>
      <c r="B28" s="27" t="s">
        <v>164</v>
      </c>
      <c r="C28" s="28" t="s">
        <v>165</v>
      </c>
      <c r="D28" s="27" t="s">
        <v>166</v>
      </c>
      <c r="E28" s="27" t="s">
        <v>16</v>
      </c>
      <c r="F28" s="27" t="s">
        <v>12</v>
      </c>
      <c r="G28" s="27" t="s">
        <v>167</v>
      </c>
      <c r="H28" s="27" t="s">
        <v>13</v>
      </c>
      <c r="I28" s="38"/>
      <c r="J28" s="36">
        <v>175.6</v>
      </c>
      <c r="K28" s="47">
        <v>151.13</v>
      </c>
      <c r="L28" s="36">
        <f t="shared" si="0"/>
        <v>0</v>
      </c>
      <c r="M28" s="37">
        <f t="shared" si="1"/>
        <v>0</v>
      </c>
      <c r="N28" s="27">
        <v>3</v>
      </c>
    </row>
    <row r="29" spans="1:14" s="1" customFormat="1" ht="24">
      <c r="A29" s="27">
        <v>104</v>
      </c>
      <c r="B29" s="27" t="s">
        <v>168</v>
      </c>
      <c r="C29" s="28" t="s">
        <v>169</v>
      </c>
      <c r="D29" s="27" t="s">
        <v>170</v>
      </c>
      <c r="E29" s="27" t="s">
        <v>11</v>
      </c>
      <c r="F29" s="27" t="s">
        <v>171</v>
      </c>
      <c r="G29" s="27" t="s">
        <v>172</v>
      </c>
      <c r="H29" s="27" t="s">
        <v>150</v>
      </c>
      <c r="I29" s="38"/>
      <c r="J29" s="36">
        <v>1415.3</v>
      </c>
      <c r="K29" s="47">
        <v>1398.32</v>
      </c>
      <c r="L29" s="36">
        <f t="shared" si="0"/>
        <v>0</v>
      </c>
      <c r="M29" s="37">
        <f t="shared" si="1"/>
        <v>0</v>
      </c>
      <c r="N29" s="27">
        <v>3</v>
      </c>
    </row>
    <row r="30" spans="1:14" s="1" customFormat="1" ht="48">
      <c r="A30" s="27">
        <v>105</v>
      </c>
      <c r="B30" s="27" t="s">
        <v>173</v>
      </c>
      <c r="C30" s="28" t="s">
        <v>174</v>
      </c>
      <c r="D30" s="27" t="s">
        <v>175</v>
      </c>
      <c r="E30" s="27" t="s">
        <v>176</v>
      </c>
      <c r="F30" s="27" t="s">
        <v>177</v>
      </c>
      <c r="G30" s="27" t="s">
        <v>178</v>
      </c>
      <c r="H30" s="27" t="s">
        <v>150</v>
      </c>
      <c r="I30" s="38"/>
      <c r="J30" s="36">
        <v>858.7</v>
      </c>
      <c r="K30" s="47">
        <v>858</v>
      </c>
      <c r="L30" s="36">
        <f t="shared" si="0"/>
        <v>0</v>
      </c>
      <c r="M30" s="37">
        <f t="shared" si="1"/>
        <v>0</v>
      </c>
      <c r="N30" s="27">
        <v>1</v>
      </c>
    </row>
    <row r="31" spans="1:14" s="1" customFormat="1" ht="48">
      <c r="A31" s="27">
        <v>106</v>
      </c>
      <c r="B31" s="27" t="s">
        <v>179</v>
      </c>
      <c r="C31" s="28" t="s">
        <v>180</v>
      </c>
      <c r="D31" s="27" t="s">
        <v>181</v>
      </c>
      <c r="E31" s="27" t="s">
        <v>176</v>
      </c>
      <c r="F31" s="27" t="s">
        <v>177</v>
      </c>
      <c r="G31" s="27" t="s">
        <v>182</v>
      </c>
      <c r="H31" s="27" t="s">
        <v>150</v>
      </c>
      <c r="I31" s="38"/>
      <c r="J31" s="36">
        <v>988.6</v>
      </c>
      <c r="K31" s="47">
        <v>858</v>
      </c>
      <c r="L31" s="36">
        <f t="shared" si="0"/>
        <v>0</v>
      </c>
      <c r="M31" s="37">
        <f t="shared" si="1"/>
        <v>0</v>
      </c>
      <c r="N31" s="27">
        <v>1</v>
      </c>
    </row>
    <row r="32" spans="1:14" s="1" customFormat="1" ht="48">
      <c r="A32" s="27">
        <v>107</v>
      </c>
      <c r="B32" s="27" t="s">
        <v>184</v>
      </c>
      <c r="C32" s="28" t="s">
        <v>204</v>
      </c>
      <c r="D32" s="27" t="s">
        <v>185</v>
      </c>
      <c r="E32" s="27" t="s">
        <v>176</v>
      </c>
      <c r="F32" s="27" t="s">
        <v>177</v>
      </c>
      <c r="G32" s="27" t="s">
        <v>186</v>
      </c>
      <c r="H32" s="27" t="s">
        <v>150</v>
      </c>
      <c r="I32" s="38"/>
      <c r="J32" s="36">
        <v>1370.1</v>
      </c>
      <c r="K32" s="47">
        <v>1370</v>
      </c>
      <c r="L32" s="36">
        <f t="shared" si="0"/>
        <v>0</v>
      </c>
      <c r="M32" s="37">
        <f t="shared" si="1"/>
        <v>0</v>
      </c>
      <c r="N32" s="27">
        <v>1</v>
      </c>
    </row>
    <row r="33" spans="1:14" s="1" customFormat="1" ht="60">
      <c r="A33" s="27">
        <v>108</v>
      </c>
      <c r="B33" s="27" t="s">
        <v>173</v>
      </c>
      <c r="C33" s="28" t="s">
        <v>205</v>
      </c>
      <c r="D33" s="27" t="s">
        <v>187</v>
      </c>
      <c r="E33" s="27" t="s">
        <v>176</v>
      </c>
      <c r="F33" s="27" t="s">
        <v>177</v>
      </c>
      <c r="G33" s="27" t="s">
        <v>188</v>
      </c>
      <c r="H33" s="27" t="s">
        <v>150</v>
      </c>
      <c r="I33" s="38"/>
      <c r="J33" s="36">
        <v>858.7</v>
      </c>
      <c r="K33" s="47">
        <v>858</v>
      </c>
      <c r="L33" s="36">
        <f t="shared" si="0"/>
        <v>0</v>
      </c>
      <c r="M33" s="37">
        <f t="shared" si="1"/>
        <v>0</v>
      </c>
      <c r="N33" s="27">
        <v>1</v>
      </c>
    </row>
    <row r="34" spans="1:14" s="1" customFormat="1" ht="60">
      <c r="A34" s="27">
        <v>109</v>
      </c>
      <c r="B34" s="27" t="s">
        <v>179</v>
      </c>
      <c r="C34" s="28" t="s">
        <v>206</v>
      </c>
      <c r="D34" s="27" t="s">
        <v>189</v>
      </c>
      <c r="E34" s="27" t="s">
        <v>176</v>
      </c>
      <c r="F34" s="27" t="s">
        <v>177</v>
      </c>
      <c r="G34" s="27" t="s">
        <v>190</v>
      </c>
      <c r="H34" s="27" t="s">
        <v>150</v>
      </c>
      <c r="I34" s="38"/>
      <c r="J34" s="36">
        <v>988.6</v>
      </c>
      <c r="K34" s="47">
        <v>858</v>
      </c>
      <c r="L34" s="36">
        <f t="shared" si="0"/>
        <v>0</v>
      </c>
      <c r="M34" s="37">
        <f t="shared" si="1"/>
        <v>0</v>
      </c>
      <c r="N34" s="27">
        <v>1</v>
      </c>
    </row>
    <row r="35" spans="1:14" s="1" customFormat="1" ht="60">
      <c r="A35" s="27">
        <v>110</v>
      </c>
      <c r="B35" s="27" t="s">
        <v>184</v>
      </c>
      <c r="C35" s="28" t="s">
        <v>207</v>
      </c>
      <c r="D35" s="27" t="s">
        <v>191</v>
      </c>
      <c r="E35" s="27" t="s">
        <v>176</v>
      </c>
      <c r="F35" s="27" t="s">
        <v>177</v>
      </c>
      <c r="G35" s="27" t="s">
        <v>192</v>
      </c>
      <c r="H35" s="27" t="s">
        <v>150</v>
      </c>
      <c r="I35" s="38"/>
      <c r="J35" s="36">
        <v>1370.1</v>
      </c>
      <c r="K35" s="47">
        <v>1370</v>
      </c>
      <c r="L35" s="36">
        <f t="shared" si="0"/>
        <v>0</v>
      </c>
      <c r="M35" s="37">
        <f t="shared" si="1"/>
        <v>0</v>
      </c>
      <c r="N35" s="27">
        <v>1</v>
      </c>
    </row>
    <row r="36" spans="1:14" s="1" customFormat="1" ht="60">
      <c r="A36" s="27">
        <v>111</v>
      </c>
      <c r="B36" s="27" t="s">
        <v>173</v>
      </c>
      <c r="C36" s="28" t="s">
        <v>208</v>
      </c>
      <c r="D36" s="27" t="s">
        <v>193</v>
      </c>
      <c r="E36" s="27" t="s">
        <v>176</v>
      </c>
      <c r="F36" s="27" t="s">
        <v>177</v>
      </c>
      <c r="G36" s="27" t="s">
        <v>194</v>
      </c>
      <c r="H36" s="27" t="s">
        <v>150</v>
      </c>
      <c r="I36" s="38"/>
      <c r="J36" s="36">
        <v>858.7</v>
      </c>
      <c r="K36" s="47">
        <v>858</v>
      </c>
      <c r="L36" s="36">
        <f t="shared" si="0"/>
        <v>0</v>
      </c>
      <c r="M36" s="37">
        <f t="shared" si="1"/>
        <v>0</v>
      </c>
      <c r="N36" s="27">
        <v>1</v>
      </c>
    </row>
    <row r="37" spans="1:14" s="1" customFormat="1" ht="60">
      <c r="A37" s="27">
        <v>112</v>
      </c>
      <c r="B37" s="27" t="s">
        <v>179</v>
      </c>
      <c r="C37" s="28" t="s">
        <v>209</v>
      </c>
      <c r="D37" s="27" t="s">
        <v>195</v>
      </c>
      <c r="E37" s="27" t="s">
        <v>176</v>
      </c>
      <c r="F37" s="27" t="s">
        <v>177</v>
      </c>
      <c r="G37" s="27" t="s">
        <v>196</v>
      </c>
      <c r="H37" s="27" t="s">
        <v>150</v>
      </c>
      <c r="I37" s="38"/>
      <c r="J37" s="36">
        <v>988.6</v>
      </c>
      <c r="K37" s="47">
        <v>858</v>
      </c>
      <c r="L37" s="36">
        <f t="shared" si="0"/>
        <v>0</v>
      </c>
      <c r="M37" s="37">
        <f t="shared" si="1"/>
        <v>0</v>
      </c>
      <c r="N37" s="27">
        <v>1</v>
      </c>
    </row>
    <row r="38" spans="1:14" s="1" customFormat="1" ht="60">
      <c r="A38" s="27">
        <v>113</v>
      </c>
      <c r="B38" s="27" t="s">
        <v>184</v>
      </c>
      <c r="C38" s="28" t="s">
        <v>210</v>
      </c>
      <c r="D38" s="27" t="s">
        <v>197</v>
      </c>
      <c r="E38" s="27" t="s">
        <v>198</v>
      </c>
      <c r="F38" s="27" t="s">
        <v>177</v>
      </c>
      <c r="G38" s="27" t="s">
        <v>199</v>
      </c>
      <c r="H38" s="27" t="s">
        <v>150</v>
      </c>
      <c r="I38" s="38"/>
      <c r="J38" s="36">
        <v>1370.1</v>
      </c>
      <c r="K38" s="47">
        <v>1370</v>
      </c>
      <c r="L38" s="36">
        <f t="shared" si="0"/>
        <v>0</v>
      </c>
      <c r="M38" s="37">
        <f t="shared" si="1"/>
        <v>0</v>
      </c>
      <c r="N38" s="27">
        <v>1</v>
      </c>
    </row>
    <row r="39" spans="1:14" s="1" customFormat="1" ht="120">
      <c r="A39" s="27">
        <v>114</v>
      </c>
      <c r="B39" s="27" t="s">
        <v>200</v>
      </c>
      <c r="C39" s="28" t="s">
        <v>211</v>
      </c>
      <c r="D39" s="27" t="s">
        <v>201</v>
      </c>
      <c r="E39" s="27" t="s">
        <v>202</v>
      </c>
      <c r="F39" s="27" t="s">
        <v>177</v>
      </c>
      <c r="G39" s="27" t="s">
        <v>203</v>
      </c>
      <c r="H39" s="27" t="s">
        <v>150</v>
      </c>
      <c r="I39" s="38"/>
      <c r="J39" s="36">
        <v>1605.5</v>
      </c>
      <c r="K39" s="47">
        <v>1605</v>
      </c>
      <c r="L39" s="36">
        <f t="shared" si="0"/>
        <v>0</v>
      </c>
      <c r="M39" s="37">
        <f t="shared" si="1"/>
        <v>0</v>
      </c>
      <c r="N39" s="27">
        <v>1</v>
      </c>
    </row>
    <row r="40" spans="1:14" s="1" customFormat="1" ht="60">
      <c r="A40" s="27">
        <v>115</v>
      </c>
      <c r="B40" s="27" t="s">
        <v>212</v>
      </c>
      <c r="C40" s="28" t="s">
        <v>213</v>
      </c>
      <c r="D40" s="27" t="s">
        <v>214</v>
      </c>
      <c r="E40" s="27" t="s">
        <v>202</v>
      </c>
      <c r="F40" s="27" t="s">
        <v>177</v>
      </c>
      <c r="G40" s="27" t="s">
        <v>215</v>
      </c>
      <c r="H40" s="27" t="s">
        <v>150</v>
      </c>
      <c r="I40" s="38"/>
      <c r="J40" s="36">
        <v>2411</v>
      </c>
      <c r="K40" s="47">
        <v>2411</v>
      </c>
      <c r="L40" s="36">
        <f t="shared" si="0"/>
        <v>0</v>
      </c>
      <c r="M40" s="37">
        <f t="shared" si="1"/>
        <v>0</v>
      </c>
      <c r="N40" s="27">
        <v>1</v>
      </c>
    </row>
    <row r="41" spans="1:14" s="1" customFormat="1" ht="60">
      <c r="A41" s="27">
        <v>133</v>
      </c>
      <c r="B41" s="27" t="s">
        <v>216</v>
      </c>
      <c r="C41" s="28" t="s">
        <v>217</v>
      </c>
      <c r="D41" s="27" t="s">
        <v>218</v>
      </c>
      <c r="E41" s="27" t="s">
        <v>219</v>
      </c>
      <c r="F41" s="27" t="s">
        <v>12</v>
      </c>
      <c r="G41" s="27" t="s">
        <v>220</v>
      </c>
      <c r="H41" s="27" t="s">
        <v>150</v>
      </c>
      <c r="I41" s="38"/>
      <c r="J41" s="36">
        <v>58.2</v>
      </c>
      <c r="K41" s="47">
        <v>54</v>
      </c>
      <c r="L41" s="36">
        <f t="shared" si="0"/>
        <v>0</v>
      </c>
      <c r="M41" s="37">
        <f t="shared" si="1"/>
        <v>0</v>
      </c>
      <c r="N41" s="27">
        <v>1</v>
      </c>
    </row>
    <row r="42" spans="1:14" s="1" customFormat="1" ht="60">
      <c r="A42" s="27">
        <v>136</v>
      </c>
      <c r="B42" s="27" t="s">
        <v>221</v>
      </c>
      <c r="C42" s="28" t="s">
        <v>222</v>
      </c>
      <c r="D42" s="27" t="s">
        <v>223</v>
      </c>
      <c r="E42" s="27" t="s">
        <v>219</v>
      </c>
      <c r="F42" s="27" t="s">
        <v>12</v>
      </c>
      <c r="G42" s="27" t="s">
        <v>224</v>
      </c>
      <c r="H42" s="27" t="s">
        <v>150</v>
      </c>
      <c r="I42" s="38"/>
      <c r="J42" s="36">
        <v>53</v>
      </c>
      <c r="K42" s="47">
        <v>52.8</v>
      </c>
      <c r="L42" s="36">
        <f t="shared" si="0"/>
        <v>0</v>
      </c>
      <c r="M42" s="37">
        <f t="shared" si="1"/>
        <v>0</v>
      </c>
      <c r="N42" s="27">
        <v>1</v>
      </c>
    </row>
    <row r="43" spans="1:14" s="1" customFormat="1" ht="60">
      <c r="A43" s="27">
        <v>139</v>
      </c>
      <c r="B43" s="27" t="s">
        <v>225</v>
      </c>
      <c r="C43" s="28" t="s">
        <v>226</v>
      </c>
      <c r="D43" s="27" t="s">
        <v>227</v>
      </c>
      <c r="E43" s="27" t="s">
        <v>219</v>
      </c>
      <c r="F43" s="27" t="s">
        <v>12</v>
      </c>
      <c r="G43" s="27" t="s">
        <v>228</v>
      </c>
      <c r="H43" s="27" t="s">
        <v>150</v>
      </c>
      <c r="I43" s="38"/>
      <c r="J43" s="36">
        <v>72</v>
      </c>
      <c r="K43" s="47">
        <v>65.36</v>
      </c>
      <c r="L43" s="36">
        <f t="shared" si="0"/>
        <v>0</v>
      </c>
      <c r="M43" s="37">
        <f t="shared" si="1"/>
        <v>0</v>
      </c>
      <c r="N43" s="27">
        <v>1</v>
      </c>
    </row>
    <row r="44" spans="1:14" s="1" customFormat="1" ht="60">
      <c r="A44" s="27">
        <v>140</v>
      </c>
      <c r="B44" s="27" t="s">
        <v>229</v>
      </c>
      <c r="C44" s="28" t="s">
        <v>230</v>
      </c>
      <c r="D44" s="27" t="s">
        <v>231</v>
      </c>
      <c r="E44" s="27" t="s">
        <v>232</v>
      </c>
      <c r="F44" s="27" t="s">
        <v>12</v>
      </c>
      <c r="G44" s="27" t="s">
        <v>233</v>
      </c>
      <c r="H44" s="27" t="s">
        <v>15</v>
      </c>
      <c r="I44" s="38"/>
      <c r="J44" s="36">
        <v>71.96000000000001</v>
      </c>
      <c r="K44" s="47">
        <v>63.36</v>
      </c>
      <c r="L44" s="36">
        <f t="shared" si="0"/>
        <v>0</v>
      </c>
      <c r="M44" s="37">
        <f t="shared" si="1"/>
        <v>0</v>
      </c>
      <c r="N44" s="27">
        <v>2</v>
      </c>
    </row>
    <row r="45" spans="1:14" s="1" customFormat="1" ht="24">
      <c r="A45" s="27">
        <v>155</v>
      </c>
      <c r="B45" s="27" t="s">
        <v>234</v>
      </c>
      <c r="C45" s="28" t="s">
        <v>235</v>
      </c>
      <c r="D45" s="27" t="s">
        <v>236</v>
      </c>
      <c r="E45" s="27" t="s">
        <v>11</v>
      </c>
      <c r="F45" s="27" t="s">
        <v>22</v>
      </c>
      <c r="G45" s="27" t="s">
        <v>237</v>
      </c>
      <c r="H45" s="27" t="s">
        <v>18</v>
      </c>
      <c r="I45" s="38"/>
      <c r="J45" s="36">
        <v>78.28</v>
      </c>
      <c r="K45" s="47">
        <v>77.34</v>
      </c>
      <c r="L45" s="36">
        <f t="shared" si="0"/>
        <v>0</v>
      </c>
      <c r="M45" s="37">
        <f t="shared" si="1"/>
        <v>0</v>
      </c>
      <c r="N45" s="27">
        <v>4</v>
      </c>
    </row>
    <row r="46" spans="1:14" s="1" customFormat="1" ht="36">
      <c r="A46" s="27">
        <v>176</v>
      </c>
      <c r="B46" s="27" t="s">
        <v>238</v>
      </c>
      <c r="C46" s="28" t="s">
        <v>239</v>
      </c>
      <c r="D46" s="27" t="s">
        <v>240</v>
      </c>
      <c r="E46" s="27" t="s">
        <v>241</v>
      </c>
      <c r="F46" s="27" t="s">
        <v>242</v>
      </c>
      <c r="G46" s="27" t="s">
        <v>243</v>
      </c>
      <c r="H46" s="27" t="s">
        <v>244</v>
      </c>
      <c r="I46" s="38"/>
      <c r="J46" s="36">
        <v>369.6</v>
      </c>
      <c r="K46" s="47">
        <v>369.6</v>
      </c>
      <c r="L46" s="36">
        <f t="shared" si="0"/>
        <v>0</v>
      </c>
      <c r="M46" s="37">
        <f t="shared" si="1"/>
        <v>0</v>
      </c>
      <c r="N46" s="27">
        <v>1</v>
      </c>
    </row>
    <row r="47" spans="1:14" s="1" customFormat="1" ht="72">
      <c r="A47" s="27">
        <v>177</v>
      </c>
      <c r="B47" s="27" t="s">
        <v>245</v>
      </c>
      <c r="C47" s="28" t="s">
        <v>246</v>
      </c>
      <c r="D47" s="27" t="s">
        <v>247</v>
      </c>
      <c r="E47" s="27" t="s">
        <v>248</v>
      </c>
      <c r="F47" s="27" t="s">
        <v>21</v>
      </c>
      <c r="G47" s="27" t="s">
        <v>249</v>
      </c>
      <c r="H47" s="27" t="s">
        <v>250</v>
      </c>
      <c r="I47" s="38"/>
      <c r="J47" s="36">
        <v>1805.7</v>
      </c>
      <c r="K47" s="47">
        <v>1168.24</v>
      </c>
      <c r="L47" s="36">
        <f t="shared" si="0"/>
        <v>0</v>
      </c>
      <c r="M47" s="37">
        <f t="shared" si="1"/>
        <v>0</v>
      </c>
      <c r="N47" s="27">
        <v>2</v>
      </c>
    </row>
    <row r="48" spans="1:14" s="1" customFormat="1" ht="36">
      <c r="A48" s="27">
        <v>178</v>
      </c>
      <c r="B48" s="27" t="s">
        <v>251</v>
      </c>
      <c r="C48" s="28" t="s">
        <v>311</v>
      </c>
      <c r="D48" s="27" t="s">
        <v>252</v>
      </c>
      <c r="E48" s="27" t="s">
        <v>253</v>
      </c>
      <c r="F48" s="27" t="s">
        <v>21</v>
      </c>
      <c r="G48" s="27" t="s">
        <v>254</v>
      </c>
      <c r="H48" s="27" t="s">
        <v>58</v>
      </c>
      <c r="I48" s="38"/>
      <c r="J48" s="36">
        <v>1249.1</v>
      </c>
      <c r="K48" s="47">
        <v>1249.1</v>
      </c>
      <c r="L48" s="36">
        <f t="shared" si="0"/>
        <v>0</v>
      </c>
      <c r="M48" s="37">
        <f t="shared" si="1"/>
        <v>0</v>
      </c>
      <c r="N48" s="27">
        <v>1</v>
      </c>
    </row>
    <row r="49" spans="1:14" s="1" customFormat="1" ht="24">
      <c r="A49" s="27">
        <v>183</v>
      </c>
      <c r="B49" s="27" t="s">
        <v>255</v>
      </c>
      <c r="C49" s="28" t="s">
        <v>312</v>
      </c>
      <c r="D49" s="27" t="s">
        <v>256</v>
      </c>
      <c r="E49" s="27" t="s">
        <v>241</v>
      </c>
      <c r="F49" s="27" t="s">
        <v>17</v>
      </c>
      <c r="G49" s="27" t="s">
        <v>257</v>
      </c>
      <c r="H49" s="27" t="s">
        <v>20</v>
      </c>
      <c r="I49" s="38"/>
      <c r="J49" s="36">
        <v>1914</v>
      </c>
      <c r="K49" s="47">
        <v>1914</v>
      </c>
      <c r="L49" s="36">
        <f t="shared" si="0"/>
        <v>0</v>
      </c>
      <c r="M49" s="37">
        <f t="shared" si="1"/>
        <v>0</v>
      </c>
      <c r="N49" s="27">
        <v>1</v>
      </c>
    </row>
    <row r="50" spans="1:14" s="1" customFormat="1" ht="24">
      <c r="A50" s="27">
        <v>184</v>
      </c>
      <c r="B50" s="27" t="s">
        <v>258</v>
      </c>
      <c r="C50" s="28" t="s">
        <v>313</v>
      </c>
      <c r="D50" s="27" t="s">
        <v>259</v>
      </c>
      <c r="E50" s="27" t="s">
        <v>241</v>
      </c>
      <c r="F50" s="27" t="s">
        <v>17</v>
      </c>
      <c r="G50" s="27" t="s">
        <v>260</v>
      </c>
      <c r="H50" s="27" t="s">
        <v>20</v>
      </c>
      <c r="I50" s="38"/>
      <c r="J50" s="36">
        <v>3664.8</v>
      </c>
      <c r="K50" s="47">
        <v>3664.8</v>
      </c>
      <c r="L50" s="36">
        <f t="shared" si="0"/>
        <v>0</v>
      </c>
      <c r="M50" s="37">
        <f t="shared" si="1"/>
        <v>0</v>
      </c>
      <c r="N50" s="27">
        <v>1</v>
      </c>
    </row>
    <row r="51" spans="1:14" s="1" customFormat="1" ht="24">
      <c r="A51" s="27">
        <v>185</v>
      </c>
      <c r="B51" s="27" t="s">
        <v>261</v>
      </c>
      <c r="C51" s="28" t="s">
        <v>314</v>
      </c>
      <c r="D51" s="27" t="s">
        <v>262</v>
      </c>
      <c r="E51" s="27" t="s">
        <v>263</v>
      </c>
      <c r="F51" s="27" t="s">
        <v>264</v>
      </c>
      <c r="G51" s="27" t="s">
        <v>265</v>
      </c>
      <c r="H51" s="27" t="s">
        <v>266</v>
      </c>
      <c r="I51" s="38"/>
      <c r="J51" s="36">
        <v>10982.6</v>
      </c>
      <c r="K51" s="47">
        <v>10982.6</v>
      </c>
      <c r="L51" s="36">
        <f t="shared" si="0"/>
        <v>0</v>
      </c>
      <c r="M51" s="37">
        <f t="shared" si="1"/>
        <v>0</v>
      </c>
      <c r="N51" s="27">
        <v>1</v>
      </c>
    </row>
    <row r="52" spans="1:14" s="1" customFormat="1" ht="24">
      <c r="A52" s="27">
        <v>186</v>
      </c>
      <c r="B52" s="27" t="s">
        <v>267</v>
      </c>
      <c r="C52" s="28" t="s">
        <v>315</v>
      </c>
      <c r="D52" s="27" t="s">
        <v>268</v>
      </c>
      <c r="E52" s="27" t="s">
        <v>263</v>
      </c>
      <c r="F52" s="27" t="s">
        <v>264</v>
      </c>
      <c r="G52" s="27" t="s">
        <v>269</v>
      </c>
      <c r="H52" s="27" t="s">
        <v>266</v>
      </c>
      <c r="I52" s="38"/>
      <c r="J52" s="36">
        <v>22929.4</v>
      </c>
      <c r="K52" s="47">
        <v>22929.4</v>
      </c>
      <c r="L52" s="36">
        <f t="shared" si="0"/>
        <v>0</v>
      </c>
      <c r="M52" s="37">
        <f t="shared" si="1"/>
        <v>0</v>
      </c>
      <c r="N52" s="27">
        <v>1</v>
      </c>
    </row>
    <row r="53" spans="1:14" s="1" customFormat="1" ht="24">
      <c r="A53" s="27">
        <v>187</v>
      </c>
      <c r="B53" s="27" t="s">
        <v>270</v>
      </c>
      <c r="C53" s="28" t="s">
        <v>316</v>
      </c>
      <c r="D53" s="27" t="s">
        <v>271</v>
      </c>
      <c r="E53" s="27" t="s">
        <v>263</v>
      </c>
      <c r="F53" s="27" t="s">
        <v>264</v>
      </c>
      <c r="G53" s="27" t="s">
        <v>272</v>
      </c>
      <c r="H53" s="27" t="s">
        <v>266</v>
      </c>
      <c r="I53" s="38"/>
      <c r="J53" s="36">
        <v>32719.2</v>
      </c>
      <c r="K53" s="47">
        <v>32719.2</v>
      </c>
      <c r="L53" s="36">
        <f t="shared" si="0"/>
        <v>0</v>
      </c>
      <c r="M53" s="37">
        <f t="shared" si="1"/>
        <v>0</v>
      </c>
      <c r="N53" s="27">
        <v>1</v>
      </c>
    </row>
    <row r="54" spans="1:14" s="1" customFormat="1" ht="24">
      <c r="A54" s="27">
        <v>189</v>
      </c>
      <c r="B54" s="27" t="s">
        <v>273</v>
      </c>
      <c r="C54" s="28" t="s">
        <v>317</v>
      </c>
      <c r="D54" s="27" t="s">
        <v>274</v>
      </c>
      <c r="E54" s="27" t="s">
        <v>275</v>
      </c>
      <c r="F54" s="27" t="s">
        <v>22</v>
      </c>
      <c r="G54" s="27" t="s">
        <v>276</v>
      </c>
      <c r="H54" s="27" t="s">
        <v>18</v>
      </c>
      <c r="I54" s="38"/>
      <c r="J54" s="36">
        <v>26.22</v>
      </c>
      <c r="K54" s="47">
        <v>21.91</v>
      </c>
      <c r="L54" s="36">
        <f t="shared" si="0"/>
        <v>0</v>
      </c>
      <c r="M54" s="37">
        <f t="shared" si="1"/>
        <v>0</v>
      </c>
      <c r="N54" s="27">
        <v>2</v>
      </c>
    </row>
    <row r="55" spans="1:14" s="1" customFormat="1" ht="36">
      <c r="A55" s="27">
        <v>195</v>
      </c>
      <c r="B55" s="27" t="s">
        <v>277</v>
      </c>
      <c r="C55" s="28" t="s">
        <v>318</v>
      </c>
      <c r="D55" s="27" t="s">
        <v>278</v>
      </c>
      <c r="E55" s="27" t="s">
        <v>279</v>
      </c>
      <c r="F55" s="27" t="s">
        <v>22</v>
      </c>
      <c r="G55" s="27" t="s">
        <v>280</v>
      </c>
      <c r="H55" s="27" t="s">
        <v>83</v>
      </c>
      <c r="I55" s="38"/>
      <c r="J55" s="36">
        <v>86035</v>
      </c>
      <c r="K55" s="47">
        <v>83453.95</v>
      </c>
      <c r="L55" s="36">
        <f t="shared" si="0"/>
        <v>0</v>
      </c>
      <c r="M55" s="37">
        <f t="shared" si="1"/>
        <v>0</v>
      </c>
      <c r="N55" s="27">
        <v>3</v>
      </c>
    </row>
    <row r="56" spans="1:14" s="1" customFormat="1" ht="36">
      <c r="A56" s="27">
        <v>196</v>
      </c>
      <c r="B56" s="27" t="s">
        <v>281</v>
      </c>
      <c r="C56" s="28" t="s">
        <v>319</v>
      </c>
      <c r="D56" s="27" t="s">
        <v>282</v>
      </c>
      <c r="E56" s="27" t="s">
        <v>279</v>
      </c>
      <c r="F56" s="27" t="s">
        <v>22</v>
      </c>
      <c r="G56" s="27" t="s">
        <v>283</v>
      </c>
      <c r="H56" s="27" t="s">
        <v>83</v>
      </c>
      <c r="I56" s="38"/>
      <c r="J56" s="36">
        <v>117680</v>
      </c>
      <c r="K56" s="47">
        <v>114149.6</v>
      </c>
      <c r="L56" s="36">
        <f t="shared" si="0"/>
        <v>0</v>
      </c>
      <c r="M56" s="37">
        <f t="shared" si="1"/>
        <v>0</v>
      </c>
      <c r="N56" s="27">
        <v>3</v>
      </c>
    </row>
    <row r="57" spans="1:14" s="1" customFormat="1" ht="24">
      <c r="A57" s="27">
        <v>197</v>
      </c>
      <c r="B57" s="27" t="s">
        <v>284</v>
      </c>
      <c r="C57" s="28" t="s">
        <v>320</v>
      </c>
      <c r="D57" s="27" t="s">
        <v>285</v>
      </c>
      <c r="E57" s="27" t="s">
        <v>286</v>
      </c>
      <c r="F57" s="27" t="s">
        <v>17</v>
      </c>
      <c r="G57" s="27" t="s">
        <v>287</v>
      </c>
      <c r="H57" s="27" t="s">
        <v>18</v>
      </c>
      <c r="I57" s="38"/>
      <c r="J57" s="36">
        <v>308.48</v>
      </c>
      <c r="K57" s="47">
        <v>308.48</v>
      </c>
      <c r="L57" s="36">
        <f t="shared" si="0"/>
        <v>0</v>
      </c>
      <c r="M57" s="37">
        <f t="shared" si="1"/>
        <v>0</v>
      </c>
      <c r="N57" s="27">
        <v>1</v>
      </c>
    </row>
    <row r="58" spans="1:14" s="1" customFormat="1" ht="36">
      <c r="A58" s="27">
        <v>200</v>
      </c>
      <c r="B58" s="27" t="s">
        <v>288</v>
      </c>
      <c r="C58" s="28" t="s">
        <v>321</v>
      </c>
      <c r="D58" s="27" t="s">
        <v>289</v>
      </c>
      <c r="E58" s="27" t="s">
        <v>11</v>
      </c>
      <c r="F58" s="27" t="s">
        <v>290</v>
      </c>
      <c r="G58" s="27" t="s">
        <v>54</v>
      </c>
      <c r="H58" s="27" t="s">
        <v>291</v>
      </c>
      <c r="I58" s="38"/>
      <c r="J58" s="36">
        <v>102.28</v>
      </c>
      <c r="K58" s="47">
        <v>100.45</v>
      </c>
      <c r="L58" s="36">
        <f t="shared" si="0"/>
        <v>0</v>
      </c>
      <c r="M58" s="37">
        <f t="shared" si="1"/>
        <v>0</v>
      </c>
      <c r="N58" s="27">
        <v>4</v>
      </c>
    </row>
    <row r="59" spans="1:14" s="1" customFormat="1" ht="24">
      <c r="A59" s="27">
        <v>205</v>
      </c>
      <c r="B59" s="27" t="s">
        <v>292</v>
      </c>
      <c r="C59" s="28" t="s">
        <v>322</v>
      </c>
      <c r="D59" s="27" t="s">
        <v>293</v>
      </c>
      <c r="E59" s="27" t="s">
        <v>294</v>
      </c>
      <c r="F59" s="27" t="s">
        <v>295</v>
      </c>
      <c r="G59" s="27" t="s">
        <v>296</v>
      </c>
      <c r="H59" s="27" t="s">
        <v>19</v>
      </c>
      <c r="I59" s="38"/>
      <c r="J59" s="36">
        <v>733.12</v>
      </c>
      <c r="K59" s="47">
        <v>682.36</v>
      </c>
      <c r="L59" s="36">
        <f t="shared" si="0"/>
        <v>0</v>
      </c>
      <c r="M59" s="37">
        <f t="shared" si="1"/>
        <v>0</v>
      </c>
      <c r="N59" s="27">
        <v>1</v>
      </c>
    </row>
    <row r="60" spans="1:14" s="1" customFormat="1" ht="84">
      <c r="A60" s="27">
        <v>213</v>
      </c>
      <c r="B60" s="27" t="s">
        <v>297</v>
      </c>
      <c r="C60" s="28" t="s">
        <v>298</v>
      </c>
      <c r="D60" s="27" t="s">
        <v>299</v>
      </c>
      <c r="E60" s="27" t="s">
        <v>300</v>
      </c>
      <c r="F60" s="27" t="s">
        <v>53</v>
      </c>
      <c r="G60" s="27" t="s">
        <v>60</v>
      </c>
      <c r="H60" s="27" t="s">
        <v>59</v>
      </c>
      <c r="I60" s="38"/>
      <c r="J60" s="36">
        <v>104.13</v>
      </c>
      <c r="K60" s="47">
        <v>71</v>
      </c>
      <c r="L60" s="36">
        <f t="shared" si="0"/>
        <v>0</v>
      </c>
      <c r="M60" s="37">
        <f t="shared" si="1"/>
        <v>0</v>
      </c>
      <c r="N60" s="27">
        <v>3</v>
      </c>
    </row>
    <row r="61" spans="1:14" s="1" customFormat="1" ht="24">
      <c r="A61" s="27">
        <v>220</v>
      </c>
      <c r="B61" s="27" t="s">
        <v>301</v>
      </c>
      <c r="C61" s="28" t="s">
        <v>323</v>
      </c>
      <c r="D61" s="27" t="s">
        <v>302</v>
      </c>
      <c r="E61" s="27" t="s">
        <v>303</v>
      </c>
      <c r="F61" s="27" t="s">
        <v>304</v>
      </c>
      <c r="G61" s="27" t="s">
        <v>305</v>
      </c>
      <c r="H61" s="27" t="s">
        <v>55</v>
      </c>
      <c r="I61" s="38"/>
      <c r="J61" s="36">
        <v>166.9</v>
      </c>
      <c r="K61" s="47">
        <v>166.9</v>
      </c>
      <c r="L61" s="36">
        <f t="shared" si="0"/>
        <v>0</v>
      </c>
      <c r="M61" s="37">
        <f t="shared" si="1"/>
        <v>0</v>
      </c>
      <c r="N61" s="27">
        <v>1</v>
      </c>
    </row>
    <row r="62" spans="1:14" s="1" customFormat="1" ht="36">
      <c r="A62" s="27">
        <v>229</v>
      </c>
      <c r="B62" s="27" t="s">
        <v>306</v>
      </c>
      <c r="C62" s="28" t="s">
        <v>324</v>
      </c>
      <c r="D62" s="27" t="s">
        <v>307</v>
      </c>
      <c r="E62" s="27" t="s">
        <v>308</v>
      </c>
      <c r="F62" s="27" t="s">
        <v>309</v>
      </c>
      <c r="G62" s="27" t="s">
        <v>310</v>
      </c>
      <c r="H62" s="27" t="s">
        <v>20</v>
      </c>
      <c r="I62" s="38"/>
      <c r="J62" s="36">
        <v>5066.3</v>
      </c>
      <c r="K62" s="47">
        <v>5066.3</v>
      </c>
      <c r="L62" s="36">
        <f t="shared" si="0"/>
        <v>0</v>
      </c>
      <c r="M62" s="37">
        <f t="shared" si="1"/>
        <v>0</v>
      </c>
      <c r="N62" s="27">
        <v>1</v>
      </c>
    </row>
    <row r="63" spans="1:14" s="1" customFormat="1" ht="36">
      <c r="A63" s="27">
        <v>242</v>
      </c>
      <c r="B63" s="27" t="s">
        <v>325</v>
      </c>
      <c r="C63" s="28" t="s">
        <v>326</v>
      </c>
      <c r="D63" s="27" t="s">
        <v>327</v>
      </c>
      <c r="E63" s="27" t="s">
        <v>372</v>
      </c>
      <c r="F63" s="27" t="s">
        <v>328</v>
      </c>
      <c r="G63" s="27" t="s">
        <v>64</v>
      </c>
      <c r="H63" s="27" t="s">
        <v>329</v>
      </c>
      <c r="I63" s="38"/>
      <c r="J63" s="36">
        <v>199.4</v>
      </c>
      <c r="K63" s="47">
        <v>125.62</v>
      </c>
      <c r="L63" s="36">
        <f t="shared" si="0"/>
        <v>0</v>
      </c>
      <c r="M63" s="37">
        <f t="shared" si="1"/>
        <v>0</v>
      </c>
      <c r="N63" s="27">
        <v>3</v>
      </c>
    </row>
    <row r="64" spans="1:14" s="1" customFormat="1" ht="48">
      <c r="A64" s="27">
        <v>261</v>
      </c>
      <c r="B64" s="27" t="s">
        <v>330</v>
      </c>
      <c r="C64" s="28" t="s">
        <v>331</v>
      </c>
      <c r="D64" s="27" t="s">
        <v>373</v>
      </c>
      <c r="E64" s="27" t="s">
        <v>374</v>
      </c>
      <c r="F64" s="27" t="s">
        <v>63</v>
      </c>
      <c r="G64" s="27" t="s">
        <v>332</v>
      </c>
      <c r="H64" s="27" t="s">
        <v>55</v>
      </c>
      <c r="I64" s="38"/>
      <c r="J64" s="36">
        <v>7355.299999999999</v>
      </c>
      <c r="K64" s="47">
        <v>3600.96</v>
      </c>
      <c r="L64" s="36">
        <f t="shared" si="0"/>
        <v>0</v>
      </c>
      <c r="M64" s="37">
        <f t="shared" si="1"/>
        <v>0</v>
      </c>
      <c r="N64" s="27">
        <v>3</v>
      </c>
    </row>
    <row r="65" spans="1:14" s="1" customFormat="1" ht="48">
      <c r="A65" s="27">
        <v>262</v>
      </c>
      <c r="B65" s="27" t="s">
        <v>333</v>
      </c>
      <c r="C65" s="28" t="s">
        <v>363</v>
      </c>
      <c r="D65" s="27" t="s">
        <v>334</v>
      </c>
      <c r="E65" s="27" t="s">
        <v>335</v>
      </c>
      <c r="F65" s="27" t="s">
        <v>63</v>
      </c>
      <c r="G65" s="27" t="s">
        <v>62</v>
      </c>
      <c r="H65" s="27" t="s">
        <v>55</v>
      </c>
      <c r="I65" s="38"/>
      <c r="J65" s="36">
        <v>47742.7</v>
      </c>
      <c r="K65" s="47">
        <v>47742.7</v>
      </c>
      <c r="L65" s="36">
        <f t="shared" si="0"/>
        <v>0</v>
      </c>
      <c r="M65" s="37">
        <f t="shared" si="1"/>
        <v>0</v>
      </c>
      <c r="N65" s="27">
        <v>1</v>
      </c>
    </row>
    <row r="66" spans="1:14" s="1" customFormat="1" ht="48">
      <c r="A66" s="27">
        <v>263</v>
      </c>
      <c r="B66" s="27" t="s">
        <v>336</v>
      </c>
      <c r="C66" s="28" t="s">
        <v>364</v>
      </c>
      <c r="D66" s="27" t="s">
        <v>337</v>
      </c>
      <c r="E66" s="27" t="s">
        <v>335</v>
      </c>
      <c r="F66" s="27" t="s">
        <v>309</v>
      </c>
      <c r="G66" s="27" t="s">
        <v>338</v>
      </c>
      <c r="H66" s="27" t="s">
        <v>55</v>
      </c>
      <c r="I66" s="38"/>
      <c r="J66" s="36">
        <v>63657</v>
      </c>
      <c r="K66" s="47">
        <v>59839.76</v>
      </c>
      <c r="L66" s="36">
        <f t="shared" si="0"/>
        <v>0</v>
      </c>
      <c r="M66" s="37">
        <f t="shared" si="1"/>
        <v>0</v>
      </c>
      <c r="N66" s="27">
        <v>1</v>
      </c>
    </row>
    <row r="67" spans="1:14" s="1" customFormat="1" ht="36">
      <c r="A67" s="27">
        <v>272</v>
      </c>
      <c r="B67" s="27" t="s">
        <v>339</v>
      </c>
      <c r="C67" s="28" t="s">
        <v>365</v>
      </c>
      <c r="D67" s="27" t="s">
        <v>340</v>
      </c>
      <c r="E67" s="27" t="s">
        <v>341</v>
      </c>
      <c r="F67" s="27" t="s">
        <v>21</v>
      </c>
      <c r="G67" s="27" t="s">
        <v>62</v>
      </c>
      <c r="H67" s="27" t="s">
        <v>20</v>
      </c>
      <c r="I67" s="38"/>
      <c r="J67" s="36">
        <v>61339.9</v>
      </c>
      <c r="K67" s="47">
        <v>61339.9</v>
      </c>
      <c r="L67" s="36">
        <f t="shared" si="0"/>
        <v>0</v>
      </c>
      <c r="M67" s="37">
        <f t="shared" si="1"/>
        <v>0</v>
      </c>
      <c r="N67" s="27">
        <v>1</v>
      </c>
    </row>
    <row r="68" spans="1:14" s="1" customFormat="1" ht="24">
      <c r="A68" s="27">
        <v>304</v>
      </c>
      <c r="B68" s="27" t="s">
        <v>342</v>
      </c>
      <c r="C68" s="28" t="s">
        <v>366</v>
      </c>
      <c r="D68" s="27" t="s">
        <v>343</v>
      </c>
      <c r="E68" s="27" t="s">
        <v>344</v>
      </c>
      <c r="F68" s="27" t="s">
        <v>22</v>
      </c>
      <c r="G68" s="27" t="s">
        <v>345</v>
      </c>
      <c r="H68" s="27" t="s">
        <v>20</v>
      </c>
      <c r="I68" s="38"/>
      <c r="J68" s="36">
        <v>481.8</v>
      </c>
      <c r="K68" s="47">
        <v>481.18</v>
      </c>
      <c r="L68" s="36">
        <f t="shared" si="0"/>
        <v>0</v>
      </c>
      <c r="M68" s="37">
        <f t="shared" si="1"/>
        <v>0</v>
      </c>
      <c r="N68" s="27">
        <v>1</v>
      </c>
    </row>
    <row r="69" spans="1:14" s="1" customFormat="1" ht="24">
      <c r="A69" s="27">
        <v>311</v>
      </c>
      <c r="B69" s="27" t="s">
        <v>346</v>
      </c>
      <c r="C69" s="28" t="s">
        <v>367</v>
      </c>
      <c r="D69" s="27" t="s">
        <v>347</v>
      </c>
      <c r="E69" s="27" t="s">
        <v>348</v>
      </c>
      <c r="F69" s="27" t="s">
        <v>349</v>
      </c>
      <c r="G69" s="27" t="s">
        <v>350</v>
      </c>
      <c r="H69" s="27" t="s">
        <v>15</v>
      </c>
      <c r="I69" s="38"/>
      <c r="J69" s="36">
        <v>18078.3</v>
      </c>
      <c r="K69" s="47">
        <v>15809.7</v>
      </c>
      <c r="L69" s="36">
        <f t="shared" si="0"/>
        <v>0</v>
      </c>
      <c r="M69" s="37">
        <f t="shared" si="1"/>
        <v>0</v>
      </c>
      <c r="N69" s="27">
        <v>1</v>
      </c>
    </row>
    <row r="70" spans="1:14" s="1" customFormat="1" ht="36">
      <c r="A70" s="27">
        <v>327</v>
      </c>
      <c r="B70" s="27" t="s">
        <v>351</v>
      </c>
      <c r="C70" s="28" t="s">
        <v>368</v>
      </c>
      <c r="D70" s="27" t="s">
        <v>352</v>
      </c>
      <c r="E70" s="27" t="s">
        <v>341</v>
      </c>
      <c r="F70" s="27" t="s">
        <v>353</v>
      </c>
      <c r="G70" s="27" t="s">
        <v>354</v>
      </c>
      <c r="H70" s="27" t="s">
        <v>18</v>
      </c>
      <c r="I70" s="38"/>
      <c r="J70" s="36">
        <v>436.82</v>
      </c>
      <c r="K70" s="47">
        <v>436.82</v>
      </c>
      <c r="L70" s="36">
        <f t="shared" si="0"/>
        <v>0</v>
      </c>
      <c r="M70" s="37">
        <f t="shared" si="1"/>
        <v>0</v>
      </c>
      <c r="N70" s="27">
        <v>1</v>
      </c>
    </row>
    <row r="71" spans="1:14" s="1" customFormat="1" ht="72">
      <c r="A71" s="27">
        <v>335</v>
      </c>
      <c r="B71" s="27" t="s">
        <v>355</v>
      </c>
      <c r="C71" s="28" t="s">
        <v>356</v>
      </c>
      <c r="D71" s="27" t="s">
        <v>370</v>
      </c>
      <c r="E71" s="27" t="s">
        <v>371</v>
      </c>
      <c r="F71" s="27" t="s">
        <v>12</v>
      </c>
      <c r="G71" s="27" t="s">
        <v>357</v>
      </c>
      <c r="H71" s="27" t="s">
        <v>358</v>
      </c>
      <c r="I71" s="38"/>
      <c r="J71" s="36">
        <v>170.41</v>
      </c>
      <c r="K71" s="47">
        <v>161.74</v>
      </c>
      <c r="L71" s="36">
        <f>I71*J71</f>
        <v>0</v>
      </c>
      <c r="M71" s="37">
        <f>I71*K71</f>
        <v>0</v>
      </c>
      <c r="N71" s="27">
        <v>3</v>
      </c>
    </row>
    <row r="72" spans="1:14" s="1" customFormat="1" ht="48">
      <c r="A72" s="27">
        <v>341</v>
      </c>
      <c r="B72" s="27" t="s">
        <v>359</v>
      </c>
      <c r="C72" s="28" t="s">
        <v>369</v>
      </c>
      <c r="D72" s="27" t="s">
        <v>360</v>
      </c>
      <c r="E72" s="27" t="s">
        <v>361</v>
      </c>
      <c r="F72" s="27" t="s">
        <v>22</v>
      </c>
      <c r="G72" s="27" t="s">
        <v>362</v>
      </c>
      <c r="H72" s="27" t="s">
        <v>18</v>
      </c>
      <c r="I72" s="38"/>
      <c r="J72" s="36">
        <v>32.92</v>
      </c>
      <c r="K72" s="47">
        <v>29.96</v>
      </c>
      <c r="L72" s="36">
        <f>I72*J72</f>
        <v>0</v>
      </c>
      <c r="M72" s="37">
        <f>I72*K72</f>
        <v>0</v>
      </c>
      <c r="N72" s="27">
        <v>3</v>
      </c>
    </row>
    <row r="73" spans="1:14" s="1" customFormat="1" ht="48">
      <c r="A73" s="27">
        <v>342</v>
      </c>
      <c r="B73" s="27" t="s">
        <v>375</v>
      </c>
      <c r="C73" s="28" t="s">
        <v>382</v>
      </c>
      <c r="D73" s="27" t="s">
        <v>376</v>
      </c>
      <c r="E73" s="27" t="s">
        <v>361</v>
      </c>
      <c r="F73" s="27" t="s">
        <v>22</v>
      </c>
      <c r="G73" s="27" t="s">
        <v>65</v>
      </c>
      <c r="H73" s="27" t="s">
        <v>18</v>
      </c>
      <c r="I73" s="38"/>
      <c r="J73" s="36">
        <v>293.28000000000003</v>
      </c>
      <c r="K73" s="47">
        <v>266.88</v>
      </c>
      <c r="L73" s="36">
        <f>I73*J73</f>
        <v>0</v>
      </c>
      <c r="M73" s="37">
        <f>I73*K73</f>
        <v>0</v>
      </c>
      <c r="N73" s="27">
        <v>1</v>
      </c>
    </row>
    <row r="74" spans="1:14" s="1" customFormat="1" ht="36">
      <c r="A74" s="27">
        <v>356</v>
      </c>
      <c r="B74" s="27" t="s">
        <v>377</v>
      </c>
      <c r="C74" s="28" t="s">
        <v>383</v>
      </c>
      <c r="D74" s="27" t="s">
        <v>378</v>
      </c>
      <c r="E74" s="27" t="s">
        <v>379</v>
      </c>
      <c r="F74" s="27" t="s">
        <v>380</v>
      </c>
      <c r="G74" s="27" t="s">
        <v>381</v>
      </c>
      <c r="H74" s="27" t="s">
        <v>132</v>
      </c>
      <c r="I74" s="38"/>
      <c r="J74" s="36">
        <v>5.33</v>
      </c>
      <c r="K74" s="47">
        <v>5.33</v>
      </c>
      <c r="L74" s="36">
        <f>I74*J74</f>
        <v>0</v>
      </c>
      <c r="M74" s="37">
        <f>I74*K74</f>
        <v>0</v>
      </c>
      <c r="N74" s="27">
        <v>1</v>
      </c>
    </row>
    <row r="75" spans="1:14" s="1" customFormat="1" ht="15.75" customHeight="1">
      <c r="A75" s="39" t="s">
        <v>50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29"/>
      <c r="M75" s="29">
        <f>SUM(M6:M74)</f>
        <v>0</v>
      </c>
      <c r="N75" s="2">
        <v>0.1</v>
      </c>
    </row>
    <row r="76" spans="1:14" ht="15.75" customHeight="1">
      <c r="A76" s="40" t="s">
        <v>10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30"/>
      <c r="M76" s="30">
        <f>M75*N75</f>
        <v>0</v>
      </c>
      <c r="N76" s="3"/>
    </row>
    <row r="77" spans="1:14" ht="15.75" customHeight="1">
      <c r="A77" s="40" t="s">
        <v>51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30"/>
      <c r="M77" s="30">
        <f>M75+M76</f>
        <v>0</v>
      </c>
      <c r="N77" s="3"/>
    </row>
  </sheetData>
  <sheetProtection/>
  <mergeCells count="8">
    <mergeCell ref="A75:K75"/>
    <mergeCell ref="A77:K77"/>
    <mergeCell ref="A76:K76"/>
    <mergeCell ref="A2:M2"/>
    <mergeCell ref="B20:B21"/>
    <mergeCell ref="A20:A21"/>
    <mergeCell ref="B22:B23"/>
    <mergeCell ref="A22:A23"/>
  </mergeCells>
  <printOptions/>
  <pageMargins left="0.7086614173228347" right="0.7086614173228347" top="0.7480314960629921" bottom="0.7480314960629921" header="0.31496062992125984" footer="0.31496062992125984"/>
  <pageSetup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E24" sqref="E24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23</v>
      </c>
      <c r="C2" s="4"/>
      <c r="D2" s="4"/>
      <c r="E2" s="5" t="s">
        <v>66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24</v>
      </c>
      <c r="C5" s="8" t="s">
        <v>52</v>
      </c>
      <c r="D5" s="6"/>
      <c r="E5" s="9" t="s">
        <v>25</v>
      </c>
      <c r="F5" s="10" t="s">
        <v>26</v>
      </c>
      <c r="G5" s="11" t="s">
        <v>27</v>
      </c>
    </row>
    <row r="6" spans="2:7" ht="15.75" thickBot="1">
      <c r="B6" s="12"/>
      <c r="C6" s="13"/>
      <c r="D6" s="6"/>
      <c r="E6" s="14">
        <f>SUM('Phoenix pharma d.o.o'!L6:L74)</f>
        <v>0</v>
      </c>
      <c r="F6" s="14">
        <f>SUM('Phoenix pharma d.o.o'!M6:M74)</f>
        <v>0</v>
      </c>
      <c r="G6" s="15">
        <f>F6*1.1</f>
        <v>0</v>
      </c>
    </row>
    <row r="7" spans="2:7" ht="24.75" thickBot="1">
      <c r="B7" s="7" t="s">
        <v>28</v>
      </c>
      <c r="C7" s="16" t="s">
        <v>29</v>
      </c>
      <c r="D7" s="6"/>
      <c r="E7" s="44" t="s">
        <v>30</v>
      </c>
      <c r="F7" s="45"/>
      <c r="G7" s="46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31</v>
      </c>
      <c r="C9" s="16" t="s">
        <v>32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33</v>
      </c>
      <c r="C11" s="16" t="s">
        <v>34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35</v>
      </c>
      <c r="C13" s="16" t="s">
        <v>36</v>
      </c>
      <c r="D13" s="6"/>
      <c r="E13" s="20" t="s">
        <v>37</v>
      </c>
      <c r="F13" s="21">
        <f>SUBTOTAL(101,'Phoenix pharma d.o.o'!N6:N74)</f>
        <v>1.855072463768116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15">
      <c r="B15" s="7" t="s">
        <v>38</v>
      </c>
      <c r="C15" s="8" t="s">
        <v>39</v>
      </c>
      <c r="D15" s="6"/>
      <c r="E15" s="20" t="s">
        <v>40</v>
      </c>
      <c r="F15" s="16" t="s">
        <v>41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42</v>
      </c>
      <c r="C17" s="8" t="s">
        <v>385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43</v>
      </c>
      <c r="C19" s="8" t="s">
        <v>44</v>
      </c>
    </row>
    <row r="20" spans="2:3" ht="15">
      <c r="B20" s="12"/>
      <c r="C20" s="13"/>
    </row>
    <row r="21" spans="2:3" ht="15">
      <c r="B21" s="7" t="s">
        <v>45</v>
      </c>
      <c r="C21" s="31">
        <v>33600000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Marko Balaban</cp:lastModifiedBy>
  <cp:lastPrinted>2016-09-01T07:16:20Z</cp:lastPrinted>
  <dcterms:created xsi:type="dcterms:W3CDTF">2016-01-05T12:06:43Z</dcterms:created>
  <dcterms:modified xsi:type="dcterms:W3CDTF">2017-05-19T07:53:03Z</dcterms:modified>
  <cp:category/>
  <cp:version/>
  <cp:contentType/>
  <cp:contentStatus/>
</cp:coreProperties>
</file>