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<sst xmlns="http://schemas.openxmlformats.org/spreadsheetml/2006/main" count="50" uniqueCount="49">
  <si>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</si>
  <si>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</si>
  <si>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</si>
  <si>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</si>
  <si>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</si>
  <si>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</si>
  <si>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</si>
  <si>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</si>
  <si>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</si>
  <si>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</si>
  <si>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</si>
  <si>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</si>
  <si>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</si>
  <si>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</si>
  <si>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</si>
  <si>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</si>
  <si>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</si>
  <si>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</si>
  <si>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</si>
  <si>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</si>
  <si>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</si>
  <si>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</si>
  <si>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</si>
  <si>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</si>
  <si>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</si>
  <si>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</si>
  <si>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</si>
  <si>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</si>
  <si>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</si>
  <si>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</si>
  <si>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</si>
  <si>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</si>
  <si>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</si>
  <si>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</si>
  <si>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</si>
  <si>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</si>
  <si>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</si>
  <si>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</si>
  <si>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</si>
  <si>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404-1-110/16-33</t>
  </si>
  <si>
    <t>Цитостатици са Листе Б и Листе Д Листе лекова</t>
  </si>
  <si>
    <t>INPHARM CO D.O.O.</t>
  </si>
  <si>
    <t>leuprorelin, 45 mg</t>
  </si>
  <si>
    <t>ELIGARD</t>
  </si>
  <si>
    <t>ASTELLAS PHARMA EUROPE B.V.</t>
  </si>
  <si>
    <t>prašak i rastvarač za rastvor za injekciju</t>
  </si>
  <si>
    <t>45 mg</t>
  </si>
  <si>
    <t>injekcioni špric</t>
  </si>
  <si>
    <t>0037022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</si>
</sst>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4" fontId="45" fillId="33" borderId="18" xfId="0" applyNumberFormat="1" applyFont="1" applyFill="1" applyBorder="1" applyAlignment="1">
      <alignment horizontal="center" vertical="center" wrapText="1"/>
    </xf>
    <xf numFmtId="4" fontId="45" fillId="35" borderId="19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 wrapText="1"/>
    </xf>
    <xf numFmtId="4" fontId="45" fillId="34" borderId="20" xfId="0" applyNumberFormat="1" applyFont="1" applyFill="1" applyBorder="1" applyAlignment="1">
      <alignment horizontal="right" vertical="center" wrapText="1"/>
    </xf>
    <xf numFmtId="0" fontId="45" fillId="34" borderId="21" xfId="0" applyFont="1" applyFill="1" applyBorder="1" applyAlignment="1">
      <alignment vertical="center" wrapText="1"/>
    </xf>
    <xf numFmtId="4" fontId="45" fillId="34" borderId="22" xfId="0" applyNumberFormat="1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4" fontId="45" fillId="0" borderId="20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49" fontId="45" fillId="35" borderId="24" xfId="0" applyNumberFormat="1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6" fillId="35" borderId="24" xfId="56" applyNumberFormat="1" applyFont="1" applyFill="1" applyBorder="1" applyAlignment="1">
      <alignment horizontal="center" vertical="center" wrapText="1"/>
      <protection/>
    </xf>
    <xf numFmtId="0" fontId="45" fillId="36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34" borderId="25" xfId="0" applyFont="1" applyFill="1" applyBorder="1" applyAlignment="1">
      <alignment horizontal="right" vertical="center" wrapText="1"/>
    </xf>
    <xf numFmtId="0" fontId="45" fillId="34" borderId="21" xfId="0" applyFont="1" applyFill="1" applyBorder="1" applyAlignment="1">
      <alignment horizontal="right" vertical="center" wrapText="1"/>
    </xf>
    <xf numFmtId="0" fontId="45" fillId="34" borderId="26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5" fillId="34" borderId="27" xfId="0" applyFont="1" applyFill="1" applyBorder="1" applyAlignment="1">
      <alignment horizontal="right" vertical="center" wrapText="1"/>
    </xf>
    <xf numFmtId="0" fontId="45" fillId="34" borderId="28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29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30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0.8515625" style="3" customWidth="1"/>
    <col min="12" max="12" width="13.421875" style="3" hidden="1" customWidth="1"/>
    <col min="13" max="13" width="16.28125" style="3" customWidth="1"/>
    <col min="14" max="14" width="17.57421875" style="3" hidden="1" customWidth="1"/>
    <col min="15" max="16384" width="9.140625" style="3" customWidth="1"/>
  </cols>
  <sheetData>
    <row r="1" spans="1:14" ht="12.7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1"/>
    </row>
    <row r="2" spans="1:14" ht="12.75" customHeight="1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1"/>
    </row>
    <row r="3" ht="13.5" thickBot="1"/>
    <row r="4" spans="1:14" ht="45.75" customHeight="1" thickTop="1">
      <c r="A4" s="45" t="s">
        <v>30</v>
      </c>
      <c r="B4" s="46" t="s">
        <v>32</v>
      </c>
      <c r="C4" s="47" t="s">
        <v>0</v>
      </c>
      <c r="D4" s="48" t="s">
        <v>33</v>
      </c>
      <c r="E4" s="48" t="s">
        <v>2</v>
      </c>
      <c r="F4" s="48" t="s">
        <v>1</v>
      </c>
      <c r="G4" s="48" t="s">
        <v>34</v>
      </c>
      <c r="H4" s="49" t="s">
        <v>3</v>
      </c>
      <c r="I4" s="48" t="s">
        <v>4</v>
      </c>
      <c r="J4" s="32" t="s">
        <v>5</v>
      </c>
      <c r="K4" s="42" t="s">
        <v>6</v>
      </c>
      <c r="L4" s="33" t="s">
        <v>7</v>
      </c>
      <c r="M4" s="34" t="s">
        <v>8</v>
      </c>
      <c r="N4" s="2" t="s">
        <v>9</v>
      </c>
    </row>
    <row r="5" spans="1:14" s="29" customFormat="1" ht="39" customHeight="1">
      <c r="A5" s="50">
        <v>35</v>
      </c>
      <c r="B5" s="50" t="s">
        <v>42</v>
      </c>
      <c r="C5" s="61" t="s">
        <v>48</v>
      </c>
      <c r="D5" s="31" t="s">
        <v>43</v>
      </c>
      <c r="E5" s="31" t="s">
        <v>44</v>
      </c>
      <c r="F5" s="50" t="s">
        <v>45</v>
      </c>
      <c r="G5" s="39" t="s">
        <v>46</v>
      </c>
      <c r="H5" s="50" t="s">
        <v>47</v>
      </c>
      <c r="I5" s="50"/>
      <c r="J5" s="44">
        <v>58475.2</v>
      </c>
      <c r="K5" s="41">
        <v>58475.2</v>
      </c>
      <c r="L5" s="40">
        <f>I5*J5</f>
        <v>0</v>
      </c>
      <c r="M5" s="43">
        <f>I5*K5</f>
        <v>0</v>
      </c>
      <c r="N5" s="24">
        <v>1</v>
      </c>
    </row>
    <row r="6" spans="1:14" ht="12.75" customHeight="1">
      <c r="A6" s="56" t="s">
        <v>10</v>
      </c>
      <c r="B6" s="57"/>
      <c r="C6" s="57"/>
      <c r="D6" s="57"/>
      <c r="E6" s="57"/>
      <c r="F6" s="57"/>
      <c r="G6" s="57"/>
      <c r="H6" s="57"/>
      <c r="I6" s="57"/>
      <c r="J6" s="55"/>
      <c r="K6" s="55"/>
      <c r="L6" s="35"/>
      <c r="M6" s="36">
        <f>SUM(M5:M5)</f>
        <v>0</v>
      </c>
      <c r="N6" s="20"/>
    </row>
    <row r="7" spans="1:14" ht="12.75" customHeight="1">
      <c r="A7" s="54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35"/>
      <c r="M7" s="36">
        <f>M6*0.1</f>
        <v>0</v>
      </c>
      <c r="N7" s="20"/>
    </row>
    <row r="8" spans="1:14" ht="13.5" customHeight="1" thickBot="1">
      <c r="A8" s="52" t="s">
        <v>12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37"/>
      <c r="M8" s="38">
        <f>M7+M6</f>
        <v>0</v>
      </c>
      <c r="N8" s="20"/>
    </row>
    <row r="9" ht="13.5" thickTop="1"/>
  </sheetData>
  <sheetProtection/>
  <mergeCells count="5">
    <mergeCell ref="A1:M1"/>
    <mergeCell ref="A2:M2"/>
    <mergeCell ref="A8:K8"/>
    <mergeCell ref="A7:K7"/>
    <mergeCell ref="A6:K6"/>
  </mergeCells>
  <printOptions/>
  <pageMargins left="0.2" right="0.2" top="0.2" bottom="0.25" header="0.2" footer="0.3"/>
  <pageSetup orientation="landscape" scale="93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41</v>
      </c>
    </row>
    <row r="4" ht="15" thickBot="1"/>
    <row r="5" spans="2:7" ht="24.75" thickBot="1">
      <c r="B5" s="4" t="s">
        <v>18</v>
      </c>
      <c r="C5" s="5" t="s">
        <v>39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SUBTOTAL(9,specifikacija!L5:L5)</f>
        <v>0</v>
      </c>
      <c r="F6" s="15">
        <f>SUBTOTAL(9,specifikacija!M5:M5)</f>
        <v>0</v>
      </c>
      <c r="G6" s="16">
        <f>F6*1.1</f>
        <v>0</v>
      </c>
    </row>
    <row r="7" spans="2:7" ht="36.75" customHeight="1" thickBot="1">
      <c r="B7" s="4" t="s">
        <v>19</v>
      </c>
      <c r="C7" s="28" t="s">
        <v>38</v>
      </c>
      <c r="E7" s="58" t="s">
        <v>17</v>
      </c>
      <c r="F7" s="59"/>
      <c r="G7" s="60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31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6" t="s">
        <v>35</v>
      </c>
      <c r="E13" s="9" t="s">
        <v>27</v>
      </c>
      <c r="F13" s="25">
        <f>SUBTOTAL(101,specifikacija!N5:N5)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23</v>
      </c>
      <c r="C15" s="5" t="s">
        <v>40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7" t="s">
        <v>36</v>
      </c>
      <c r="C17" s="26" t="s">
        <v>37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2016-09-13T10:29:48Z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