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VEGA" sheetId="1" r:id="rId1"/>
    <sheet name="Obrazac KVI" sheetId="2" r:id="rId2"/>
  </sheets>
  <definedNames>
    <definedName name="_xlnm.Print_Area" localSheetId="1">'Obrazac KVI'!$A$1:$H$18</definedName>
    <definedName name="_xlnm.Print_Area" localSheetId="0">'VEGA'!$A$1:$L$141</definedName>
  </definedNames>
  <calcPr fullCalcOnLoad="1"/>
</workbook>
</file>

<file path=xl/sharedStrings.xml><?xml version="1.0" encoding="utf-8"?>
<sst xmlns="http://schemas.openxmlformats.org/spreadsheetml/2006/main" count="706" uniqueCount="326">
  <si>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</si>
  <si>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</si>
  <si>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</si>
  <si>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</si>
  <si>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</si>
  <si>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</si>
  <si>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</si>
  <si>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</si>
  <si>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</si>
  <si>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</si>
  <si>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</si>
  <si>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</si>
  <si>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</si>
  <si>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</si>
  <si>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</si>
  <si>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</si>
  <si>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</si>
  <si>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</si>
  <si>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</si>
  <si>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</si>
  <si>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</si>
  <si>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</si>
  <si>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</si>
  <si>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</si>
  <si>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</si>
  <si>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</si>
  <si>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</si>
  <si>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</si>
  <si>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</si>
  <si>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</si>
  <si>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</si>
  <si>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</si>
  <si>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</si>
  <si>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</si>
  <si>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</si>
  <si>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</si>
  <si>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</si>
  <si>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</si>
  <si>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</si>
  <si>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sirup</t>
  </si>
  <si>
    <t>obložena tableta</t>
  </si>
  <si>
    <t>kapsula</t>
  </si>
  <si>
    <t>kapsula sa produženim oslobađanjem, tvrda</t>
  </si>
  <si>
    <t>blister, 30 po 3 mg</t>
  </si>
  <si>
    <t>blister, 30 po 5 mg</t>
  </si>
  <si>
    <t>oralni rastvor</t>
  </si>
  <si>
    <t xml:space="preserve">ORVAGIL D </t>
  </si>
  <si>
    <t>film tableta</t>
  </si>
  <si>
    <t xml:space="preserve"> blister, 20 po 400 mg</t>
  </si>
  <si>
    <t>Galenika a.d.</t>
  </si>
  <si>
    <t xml:space="preserve">KLOMETOL  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</si>
  <si>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</si>
  <si>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</si>
  <si>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</si>
  <si>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</si>
  <si>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</si>
  <si>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</si>
  <si>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</si>
  <si>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</si>
  <si>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</si>
  <si>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</si>
  <si>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</si>
  <si>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</si>
  <si>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TEFOR</t>
  </si>
  <si>
    <t>blister, 30 po 500 mg</t>
  </si>
  <si>
    <t>tegla, 30 po 850 mg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</si>
  <si>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</si>
  <si>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</si>
  <si>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</si>
  <si>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</si>
  <si>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</si>
  <si>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</si>
  <si>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</si>
  <si>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</si>
  <si>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</si>
  <si>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Sanofi Winthrop Industrie; Sanofi-Aventis S.P.A.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</si>
  <si>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</si>
  <si>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</si>
  <si>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</si>
  <si>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</si>
  <si>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</si>
  <si>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</si>
  <si>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</si>
  <si>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</si>
  <si>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CLOPIGAL</t>
  </si>
  <si>
    <t>blister, 28 po 75 mg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</si>
  <si>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</si>
  <si>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</si>
  <si>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</si>
  <si>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</si>
  <si>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</si>
  <si>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</si>
  <si>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</si>
  <si>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</si>
  <si>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</si>
  <si>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</si>
  <si>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</si>
  <si>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</si>
  <si>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</si>
  <si>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</si>
  <si>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10 mg</t>
  </si>
  <si>
    <t>NEVOTENS</t>
  </si>
  <si>
    <t>Zdravlje a.d</t>
  </si>
  <si>
    <t>CARVETREND</t>
  </si>
  <si>
    <t>blister, 28 po 6,25 mg</t>
  </si>
  <si>
    <t>Pliva Hrvatska d.o.o</t>
  </si>
  <si>
    <t>blister, 28 po 12,5 mg</t>
  </si>
  <si>
    <t>blister, 28 po 25 mg</t>
  </si>
  <si>
    <t>AMLOGAL</t>
  </si>
  <si>
    <t>blister, 20 po 5 mg</t>
  </si>
  <si>
    <t>blister, 20 po 10 mg</t>
  </si>
  <si>
    <t>MONODIPIN</t>
  </si>
  <si>
    <t>tablete</t>
  </si>
  <si>
    <t>PharmaSwiss d.o.o.</t>
  </si>
  <si>
    <t xml:space="preserve">IZOPAMIL </t>
  </si>
  <si>
    <t xml:space="preserve"> blister, 45 po 80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</si>
  <si>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</si>
  <si>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</si>
  <si>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</si>
  <si>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</si>
  <si>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</si>
  <si>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</si>
  <si>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 xml:space="preserve"> 28 po 2, 5 mg</t>
  </si>
  <si>
    <t>Sanofi-Aventis S.P.A.</t>
  </si>
  <si>
    <t xml:space="preserve"> 28 po 10 mg</t>
  </si>
  <si>
    <t xml:space="preserve">PRILAZID </t>
  </si>
  <si>
    <t>blister, 30 po 2,5 mg</t>
  </si>
  <si>
    <t>Galenika a.d. u saradnji sa F. Hoffmann-La Roche Ltd, Švajcarska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</si>
  <si>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</si>
  <si>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</si>
  <si>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</si>
  <si>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</si>
  <si>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</si>
  <si>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</si>
  <si>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</si>
  <si>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</si>
  <si>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</si>
  <si>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</si>
  <si>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</si>
  <si>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</si>
  <si>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</si>
  <si>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</si>
  <si>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</si>
  <si>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</si>
  <si>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LOSARTIC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</si>
  <si>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</si>
  <si>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</si>
  <si>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</si>
  <si>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</si>
  <si>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</si>
  <si>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</si>
  <si>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SIMVASTATIN-TEVA</t>
  </si>
  <si>
    <t>blister, 28 po 10mg</t>
  </si>
  <si>
    <t xml:space="preserve">Teva Pharma S.L.U </t>
  </si>
  <si>
    <t>PRAVACOR</t>
  </si>
  <si>
    <t>ATOLIP</t>
  </si>
  <si>
    <t>ROSUHOL</t>
  </si>
  <si>
    <t xml:space="preserve">LIPANOR </t>
  </si>
  <si>
    <t>kapsula, tvrda</t>
  </si>
  <si>
    <t>blister, 30 po 100 mg</t>
  </si>
  <si>
    <t xml:space="preserve">NEOTIGASON </t>
  </si>
  <si>
    <t>blister, 100 po 10 mg</t>
  </si>
  <si>
    <t>Cenexi SAS; DSM Fine Chemicals Austria Nfg. GmbH &amp; Co KG</t>
  </si>
  <si>
    <t>HYDROCORTISON</t>
  </si>
  <si>
    <t>mast</t>
  </si>
  <si>
    <t>tuba,1 po 5 g 2,5%</t>
  </si>
  <si>
    <t>POLYGYNAX</t>
  </si>
  <si>
    <t>vaginalna kapsula, meka</t>
  </si>
  <si>
    <t>blister, 12 po (100000 i.j. + 35000 i.j. + 35000 i.j.)</t>
  </si>
  <si>
    <t>Innothera Chouzy</t>
  </si>
  <si>
    <t>ORVAGIL</t>
  </si>
  <si>
    <t>vagitorija</t>
  </si>
  <si>
    <t>10 po 500 mg</t>
  </si>
  <si>
    <t>LOMEXIN</t>
  </si>
  <si>
    <t>vaginalna kapsula</t>
  </si>
  <si>
    <t>1 po 600 mg</t>
  </si>
  <si>
    <t>Catalent Italy S.P.A.</t>
  </si>
  <si>
    <t>YAZ</t>
  </si>
  <si>
    <t xml:space="preserve">blister, 28 po (3 mg + 0,02 mg) (24 + 4 placebo) </t>
  </si>
  <si>
    <t xml:space="preserve">Bayer Weimar GmbH &amp; CO.KG; Bayer Pharma AG </t>
  </si>
  <si>
    <t>ANGELIQ</t>
  </si>
  <si>
    <t>blister, 28 po (2 mg +1 mg)</t>
  </si>
  <si>
    <t>Bayer Pharma AG</t>
  </si>
  <si>
    <t>CYCLO-PROGYNOVA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</si>
  <si>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</si>
  <si>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</si>
  <si>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</si>
  <si>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</si>
  <si>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</si>
  <si>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</si>
  <si>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</si>
  <si>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</si>
  <si>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</si>
  <si>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</si>
  <si>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</si>
  <si>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 xml:space="preserve">TIVORAL </t>
  </si>
  <si>
    <t>blister, 50 po 100 mcg</t>
  </si>
  <si>
    <t>EUTHYROX</t>
  </si>
  <si>
    <t xml:space="preserve"> 50 po 25 mcg</t>
  </si>
  <si>
    <t>DOKSICIKLIN</t>
  </si>
  <si>
    <t>blister,  5 po 100 mg</t>
  </si>
  <si>
    <t xml:space="preserve">SINACILIN </t>
  </si>
  <si>
    <t>prašak za oralnu suspenziju</t>
  </si>
  <si>
    <t>bočica od tamnog stakla, 1 po 100 ml (250 mg/5 ml)</t>
  </si>
  <si>
    <t>SINACILIN baby</t>
  </si>
  <si>
    <t>1 po100ml; (250mg/5ml)</t>
  </si>
  <si>
    <t>Galenika a.d u restruktuiranju</t>
  </si>
  <si>
    <t>PALITREX</t>
  </si>
  <si>
    <t>bočica, 1 po 100 ml (250 mg/5 ml)</t>
  </si>
  <si>
    <t xml:space="preserve">BACTRIM </t>
  </si>
  <si>
    <t xml:space="preserve"> bočica, 1 po 100 ml (200 mg + 40 mg)/5 ml</t>
  </si>
  <si>
    <t>Galenika a.d. u saradnji sa F. Hoffmann-La Roche Ltd.</t>
  </si>
  <si>
    <t>ERITROMICIN</t>
  </si>
  <si>
    <t>blister, 20 po 250 mg</t>
  </si>
  <si>
    <t>20 po 500 mg</t>
  </si>
  <si>
    <t>SUMAMED KAPSULE</t>
  </si>
  <si>
    <t>blister, 6 po 250 mg</t>
  </si>
  <si>
    <t>SUMAMED    TABLETE 500</t>
  </si>
  <si>
    <t>blister, 3 po 500 mg</t>
  </si>
  <si>
    <t>LEFLOGAL</t>
  </si>
  <si>
    <t>blister, 7 po 250 mg</t>
  </si>
  <si>
    <t xml:space="preserve">Galenika a.d. </t>
  </si>
  <si>
    <t>blister, 7 po 500 mg</t>
  </si>
  <si>
    <t>VIDEX  EC</t>
  </si>
  <si>
    <t>gastrorezistentna kapsula</t>
  </si>
  <si>
    <t>30 po 400 mg</t>
  </si>
  <si>
    <t>Bristol Myers-Squibb S.R.L.</t>
  </si>
  <si>
    <t xml:space="preserve">ZERIT </t>
  </si>
  <si>
    <t xml:space="preserve"> 56 po 30 mg</t>
  </si>
  <si>
    <t>Bristol Myers-Squibb</t>
  </si>
  <si>
    <t>oralna suspenzija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</si>
  <si>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</si>
  <si>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</si>
  <si>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</si>
  <si>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</si>
  <si>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</si>
  <si>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</si>
  <si>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</si>
  <si>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</si>
  <si>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</si>
  <si>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</si>
  <si>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Actavis Group PTC EHF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</si>
  <si>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</si>
  <si>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</si>
  <si>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</si>
  <si>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</si>
  <si>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</si>
  <si>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RIVOTRIL </t>
  </si>
  <si>
    <t>GALEPSIN</t>
  </si>
  <si>
    <t xml:space="preserve"> blister, 50 po 200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</si>
  <si>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</si>
  <si>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</si>
  <si>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</si>
  <si>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</si>
  <si>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LAMOTRAL</t>
  </si>
  <si>
    <t>blister, 30 po 25 mg</t>
  </si>
  <si>
    <t>blister, 30 po 50 mg</t>
  </si>
  <si>
    <t>EPILEV</t>
  </si>
  <si>
    <t>blister, 60 po 1000 mg</t>
  </si>
  <si>
    <t xml:space="preserve">film tableta </t>
  </si>
  <si>
    <t>blister, 50 po 25 mg</t>
  </si>
  <si>
    <t>SPERIDAN</t>
  </si>
  <si>
    <t>blister, 20 po 2 mg</t>
  </si>
  <si>
    <t>Zdravlje a.d.</t>
  </si>
  <si>
    <t>blister, 20 po 3 mg</t>
  </si>
  <si>
    <t>blister, 20 po 4 mg</t>
  </si>
  <si>
    <t>FLORMIDAL</t>
  </si>
  <si>
    <t xml:space="preserve"> blister, 30 po 15 mg</t>
  </si>
  <si>
    <t>Galenika a.d. u saradnji sa F.Hoffmann-La Roche Ltd, Švajcarska</t>
  </si>
  <si>
    <t>FLUSETIN</t>
  </si>
  <si>
    <t>film tablete</t>
  </si>
  <si>
    <t>blister, 20 po 20mg</t>
  </si>
  <si>
    <t>Bosnalijek D.D.</t>
  </si>
  <si>
    <t>TRAGAL</t>
  </si>
  <si>
    <t>blister, 28 po 100 mg</t>
  </si>
  <si>
    <t>VELAHIBIN</t>
  </si>
  <si>
    <t>blister, 28 po 37,5 mg</t>
  </si>
  <si>
    <t>VENLAX</t>
  </si>
  <si>
    <t>blister, 30 po 37,5 mg</t>
  </si>
  <si>
    <t>blister, 30 po 75 mg</t>
  </si>
  <si>
    <t>blister, 30 po 150 mg</t>
  </si>
  <si>
    <t xml:space="preserve">ESPERAL </t>
  </si>
  <si>
    <t>tuba, 20 po 500 mg</t>
  </si>
  <si>
    <t>Sofarimex-Industria Quimica E Farmaceutica S.A.; Sanofi Aventis ZRT</t>
  </si>
  <si>
    <t>SOLTRIK</t>
  </si>
  <si>
    <t xml:space="preserve"> bočica,1 po 30 ml (100 mg/5 ml)</t>
  </si>
  <si>
    <t xml:space="preserve">SPALMOTIL </t>
  </si>
  <si>
    <t>boca,1 po 200 ml (2 mg/5 ml)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</si>
  <si>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</si>
  <si>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</si>
  <si>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</si>
  <si>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</si>
  <si>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</si>
  <si>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</si>
  <si>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</si>
  <si>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</si>
  <si>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</si>
  <si>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</si>
  <si>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</si>
  <si>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</si>
  <si>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DEXAMYTREX</t>
  </si>
  <si>
    <t>mast za oči</t>
  </si>
  <si>
    <t>tuba, 1 po 3 g (0,3 mg/g + 5 mg/g)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</si>
  <si>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</si>
  <si>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</si>
  <si>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</si>
  <si>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</si>
  <si>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</si>
  <si>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</si>
  <si>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</si>
  <si>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</si>
  <si>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ULOM PLUS</t>
  </si>
  <si>
    <t>bočica sa kapaljkom, 1 po 5 ml (5 mg/ml + 20 mg/ml)</t>
  </si>
  <si>
    <t>LANOPROGAL</t>
  </si>
  <si>
    <t>bočica sa kapaljkom, 1 po 2,5 ml (50 mcg/ml)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</si>
  <si>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</si>
  <si>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</si>
  <si>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</si>
  <si>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</si>
  <si>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</si>
  <si>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</si>
  <si>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</si>
  <si>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</si>
  <si>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VEGA d.o.o.</t>
  </si>
  <si>
    <t>VEGA D.O.O.</t>
  </si>
  <si>
    <t>HLORPROMAZIN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</si>
</sst>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5" borderId="16" xfId="0" applyFont="1" applyFill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right" vertical="center" wrapText="1"/>
    </xf>
    <xf numFmtId="0" fontId="48" fillId="36" borderId="24" xfId="0" applyFont="1" applyFill="1" applyBorder="1" applyAlignment="1">
      <alignment horizontal="right" vertical="center" wrapText="1"/>
    </xf>
    <xf numFmtId="0" fontId="48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0" fontId="50" fillId="0" borderId="27" xfId="0" applyFont="1" applyBorder="1" applyAlignment="1">
      <alignment horizontal="center" vertical="center" wrapText="1"/>
    </xf>
    <xf numFmtId="4" fontId="6" fillId="36" borderId="24" xfId="55" applyNumberFormat="1" applyFont="1" applyFill="1" applyBorder="1" applyAlignment="1">
      <alignment horizontal="center" vertical="center" wrapText="1"/>
      <protection/>
    </xf>
    <xf numFmtId="4" fontId="49" fillId="36" borderId="27" xfId="0" applyNumberFormat="1" applyFont="1" applyFill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4" fillId="34" borderId="13" xfId="0" applyNumberFormat="1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right" vertical="center" wrapText="1"/>
    </xf>
    <xf numFmtId="0" fontId="44" fillId="34" borderId="30" xfId="0" applyFont="1" applyFill="1" applyBorder="1" applyAlignment="1">
      <alignment horizontal="right" vertical="center" wrapText="1"/>
    </xf>
    <xf numFmtId="0" fontId="44" fillId="34" borderId="31" xfId="0" applyFont="1" applyFill="1" applyBorder="1" applyAlignment="1">
      <alignment horizontal="right" vertical="center" wrapText="1"/>
    </xf>
    <xf numFmtId="0" fontId="44" fillId="34" borderId="32" xfId="0" applyFont="1" applyFill="1" applyBorder="1" applyAlignment="1">
      <alignment horizontal="right" vertical="center" wrapText="1"/>
    </xf>
    <xf numFmtId="0" fontId="48" fillId="34" borderId="28" xfId="0" applyFont="1" applyFill="1" applyBorder="1" applyAlignment="1">
      <alignment horizontal="right" vertical="center" wrapText="1"/>
    </xf>
    <xf numFmtId="0" fontId="48" fillId="34" borderId="16" xfId="0" applyFont="1" applyFill="1" applyBorder="1" applyAlignment="1">
      <alignment horizontal="right" vertical="center" wrapText="1"/>
    </xf>
    <xf numFmtId="0" fontId="48" fillId="34" borderId="33" xfId="0" applyFont="1" applyFill="1" applyBorder="1" applyAlignment="1">
      <alignment horizontal="right" vertical="center" wrapText="1"/>
    </xf>
    <xf numFmtId="0" fontId="48" fillId="34" borderId="3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1"/>
  <sheetViews>
    <sheetView tabSelected="1" zoomScale="90" zoomScaleNormal="90" zoomScalePageLayoutView="0" workbookViewId="0" topLeftCell="A1">
      <selection activeCell="M1" activeCellId="2" sqref="I1:I16384 K1:K16384 M1:M16384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8" hidden="1" customWidth="1"/>
    <col min="10" max="10" width="10.28125" style="1" customWidth="1"/>
    <col min="11" max="11" width="14.7109375" style="28" hidden="1" customWidth="1"/>
    <col min="12" max="12" width="15.140625" style="1" customWidth="1"/>
    <col min="13" max="13" width="11.28125" style="28" hidden="1" customWidth="1"/>
    <col min="14" max="14" width="9.140625" style="0" customWidth="1"/>
  </cols>
  <sheetData>
    <row r="2" spans="1:13" ht="12.7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323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ht="13.5" thickBot="1"/>
    <row r="5" spans="1:13" ht="53.25" customHeight="1" thickTop="1">
      <c r="A5" s="5" t="s">
        <v>0</v>
      </c>
      <c r="B5" s="6" t="s">
        <v>9</v>
      </c>
      <c r="C5" s="6" t="s">
        <v>10</v>
      </c>
      <c r="D5" s="6" t="s">
        <v>7</v>
      </c>
      <c r="E5" s="6" t="s">
        <v>11</v>
      </c>
      <c r="F5" s="6" t="s">
        <v>5</v>
      </c>
      <c r="G5" s="7" t="s">
        <v>6</v>
      </c>
      <c r="H5" s="6" t="s">
        <v>12</v>
      </c>
      <c r="I5" s="29" t="s">
        <v>13</v>
      </c>
      <c r="J5" s="46" t="s">
        <v>14</v>
      </c>
      <c r="K5" s="30" t="s">
        <v>37</v>
      </c>
      <c r="L5" s="8" t="s">
        <v>1</v>
      </c>
      <c r="M5" s="34" t="s">
        <v>15</v>
      </c>
    </row>
    <row r="6" spans="1:13" ht="22.5">
      <c r="A6" s="44">
        <v>2</v>
      </c>
      <c r="B6" s="36">
        <v>1029083</v>
      </c>
      <c r="C6" s="37" t="s">
        <v>46</v>
      </c>
      <c r="D6" s="37" t="s">
        <v>47</v>
      </c>
      <c r="E6" s="37" t="s">
        <v>48</v>
      </c>
      <c r="F6" s="37" t="s">
        <v>49</v>
      </c>
      <c r="G6" s="39" t="s">
        <v>38</v>
      </c>
      <c r="H6" s="38"/>
      <c r="I6" s="40">
        <v>224</v>
      </c>
      <c r="J6" s="42">
        <v>197.52</v>
      </c>
      <c r="K6" s="41">
        <f aca="true" t="shared" si="0" ref="K6:K18">H6*I6</f>
        <v>0</v>
      </c>
      <c r="L6" s="45">
        <f aca="true" t="shared" si="1" ref="L6:L18">H6*J6</f>
        <v>0</v>
      </c>
      <c r="M6" s="35">
        <v>3</v>
      </c>
    </row>
    <row r="7" spans="1:13" ht="33.75">
      <c r="A7" s="44">
        <v>26</v>
      </c>
      <c r="B7" s="37">
        <v>3124300</v>
      </c>
      <c r="C7" s="37" t="s">
        <v>50</v>
      </c>
      <c r="D7" s="37" t="s">
        <v>45</v>
      </c>
      <c r="E7" s="37" t="s">
        <v>51</v>
      </c>
      <c r="F7" s="37" t="s">
        <v>49</v>
      </c>
      <c r="G7" s="39" t="s">
        <v>38</v>
      </c>
      <c r="H7" s="38"/>
      <c r="I7" s="40">
        <v>85.8</v>
      </c>
      <c r="J7" s="42">
        <v>78.44</v>
      </c>
      <c r="K7" s="41">
        <f t="shared" si="0"/>
        <v>0</v>
      </c>
      <c r="L7" s="45">
        <f t="shared" si="1"/>
        <v>0</v>
      </c>
      <c r="M7" s="35">
        <v>3</v>
      </c>
    </row>
    <row r="8" spans="1:13" ht="33.75">
      <c r="A8" s="44">
        <v>59</v>
      </c>
      <c r="B8" s="37">
        <v>41563</v>
      </c>
      <c r="C8" s="37" t="s">
        <v>52</v>
      </c>
      <c r="D8" s="37" t="s">
        <v>53</v>
      </c>
      <c r="E8" s="37" t="s">
        <v>54</v>
      </c>
      <c r="F8" s="37" t="s">
        <v>55</v>
      </c>
      <c r="G8" s="39" t="s">
        <v>38</v>
      </c>
      <c r="H8" s="38"/>
      <c r="I8" s="40">
        <v>2349.1</v>
      </c>
      <c r="J8" s="42">
        <v>2278.86</v>
      </c>
      <c r="K8" s="41">
        <f t="shared" si="0"/>
        <v>0</v>
      </c>
      <c r="L8" s="45">
        <f t="shared" si="1"/>
        <v>0</v>
      </c>
      <c r="M8" s="35">
        <v>3</v>
      </c>
    </row>
    <row r="9" spans="1:13" ht="45">
      <c r="A9" s="44">
        <v>65</v>
      </c>
      <c r="B9" s="36">
        <v>41556</v>
      </c>
      <c r="C9" s="37" t="s">
        <v>56</v>
      </c>
      <c r="D9" s="37" t="s">
        <v>57</v>
      </c>
      <c r="E9" s="37" t="s">
        <v>58</v>
      </c>
      <c r="F9" s="37" t="s">
        <v>55</v>
      </c>
      <c r="G9" s="39" t="s">
        <v>38</v>
      </c>
      <c r="H9" s="38"/>
      <c r="I9" s="40">
        <v>3401</v>
      </c>
      <c r="J9" s="42">
        <v>3299.31</v>
      </c>
      <c r="K9" s="41">
        <f t="shared" si="0"/>
        <v>0</v>
      </c>
      <c r="L9" s="45">
        <f t="shared" si="1"/>
        <v>0</v>
      </c>
      <c r="M9" s="35">
        <v>3</v>
      </c>
    </row>
    <row r="10" spans="1:13" ht="33.75">
      <c r="A10" s="44">
        <v>69</v>
      </c>
      <c r="B10" s="37">
        <v>41564</v>
      </c>
      <c r="C10" s="37" t="s">
        <v>59</v>
      </c>
      <c r="D10" s="37" t="s">
        <v>60</v>
      </c>
      <c r="E10" s="37" t="s">
        <v>54</v>
      </c>
      <c r="F10" s="37" t="s">
        <v>55</v>
      </c>
      <c r="G10" s="39" t="s">
        <v>38</v>
      </c>
      <c r="H10" s="38"/>
      <c r="I10" s="40">
        <v>2526</v>
      </c>
      <c r="J10" s="42">
        <v>2450.47</v>
      </c>
      <c r="K10" s="41">
        <f t="shared" si="0"/>
        <v>0</v>
      </c>
      <c r="L10" s="45">
        <f t="shared" si="1"/>
        <v>0</v>
      </c>
      <c r="M10" s="35">
        <v>3</v>
      </c>
    </row>
    <row r="11" spans="1:13" ht="33.75">
      <c r="A11" s="44">
        <v>71</v>
      </c>
      <c r="B11" s="37">
        <v>41565</v>
      </c>
      <c r="C11" s="37" t="s">
        <v>61</v>
      </c>
      <c r="D11" s="37" t="s">
        <v>60</v>
      </c>
      <c r="E11" s="37" t="s">
        <v>54</v>
      </c>
      <c r="F11" s="37" t="s">
        <v>55</v>
      </c>
      <c r="G11" s="39" t="s">
        <v>38</v>
      </c>
      <c r="H11" s="38"/>
      <c r="I11" s="40">
        <v>2526</v>
      </c>
      <c r="J11" s="42">
        <v>2450.47</v>
      </c>
      <c r="K11" s="41">
        <f t="shared" si="0"/>
        <v>0</v>
      </c>
      <c r="L11" s="45">
        <f t="shared" si="1"/>
        <v>0</v>
      </c>
      <c r="M11" s="35">
        <v>3</v>
      </c>
    </row>
    <row r="12" spans="1:13" ht="45">
      <c r="A12" s="44">
        <v>80</v>
      </c>
      <c r="B12" s="37">
        <v>41555</v>
      </c>
      <c r="C12" s="37" t="s">
        <v>62</v>
      </c>
      <c r="D12" s="37" t="s">
        <v>57</v>
      </c>
      <c r="E12" s="37" t="s">
        <v>58</v>
      </c>
      <c r="F12" s="37" t="s">
        <v>55</v>
      </c>
      <c r="G12" s="39" t="s">
        <v>38</v>
      </c>
      <c r="H12" s="38"/>
      <c r="I12" s="40">
        <v>5440</v>
      </c>
      <c r="J12" s="42">
        <v>5277.34</v>
      </c>
      <c r="K12" s="41">
        <f t="shared" si="0"/>
        <v>0</v>
      </c>
      <c r="L12" s="45">
        <f t="shared" si="1"/>
        <v>0</v>
      </c>
      <c r="M12" s="35">
        <v>3</v>
      </c>
    </row>
    <row r="13" spans="1:13" ht="22.5">
      <c r="A13" s="44">
        <v>84</v>
      </c>
      <c r="B13" s="37">
        <v>1043070</v>
      </c>
      <c r="C13" s="37" t="s">
        <v>63</v>
      </c>
      <c r="D13" s="37" t="s">
        <v>47</v>
      </c>
      <c r="E13" s="37" t="s">
        <v>64</v>
      </c>
      <c r="F13" s="37" t="s">
        <v>49</v>
      </c>
      <c r="G13" s="39" t="s">
        <v>38</v>
      </c>
      <c r="H13" s="38"/>
      <c r="I13" s="40">
        <v>80.4</v>
      </c>
      <c r="J13" s="42">
        <v>73.5</v>
      </c>
      <c r="K13" s="41">
        <f t="shared" si="0"/>
        <v>0</v>
      </c>
      <c r="L13" s="45">
        <f t="shared" si="1"/>
        <v>0</v>
      </c>
      <c r="M13" s="35">
        <v>2</v>
      </c>
    </row>
    <row r="14" spans="1:13" ht="22.5">
      <c r="A14" s="44">
        <v>85</v>
      </c>
      <c r="B14" s="37">
        <v>1043071</v>
      </c>
      <c r="C14" s="37" t="s">
        <v>63</v>
      </c>
      <c r="D14" s="37" t="s">
        <v>47</v>
      </c>
      <c r="E14" s="37" t="s">
        <v>65</v>
      </c>
      <c r="F14" s="37" t="s">
        <v>49</v>
      </c>
      <c r="G14" s="39" t="s">
        <v>38</v>
      </c>
      <c r="H14" s="38"/>
      <c r="I14" s="40">
        <v>96</v>
      </c>
      <c r="J14" s="42">
        <v>87.77</v>
      </c>
      <c r="K14" s="41">
        <f t="shared" si="0"/>
        <v>0</v>
      </c>
      <c r="L14" s="45">
        <f t="shared" si="1"/>
        <v>0</v>
      </c>
      <c r="M14" s="35">
        <v>2</v>
      </c>
    </row>
    <row r="15" spans="1:13" ht="56.25">
      <c r="A15" s="44">
        <v>86</v>
      </c>
      <c r="B15" s="37">
        <v>1043107</v>
      </c>
      <c r="C15" s="37" t="s">
        <v>66</v>
      </c>
      <c r="D15" s="37" t="s">
        <v>47</v>
      </c>
      <c r="E15" s="37" t="s">
        <v>67</v>
      </c>
      <c r="F15" s="37" t="s">
        <v>68</v>
      </c>
      <c r="G15" s="39" t="s">
        <v>38</v>
      </c>
      <c r="H15" s="38"/>
      <c r="I15" s="40">
        <v>123.7</v>
      </c>
      <c r="J15" s="42">
        <v>121.08</v>
      </c>
      <c r="K15" s="41">
        <f t="shared" si="0"/>
        <v>0</v>
      </c>
      <c r="L15" s="45">
        <f t="shared" si="1"/>
        <v>0</v>
      </c>
      <c r="M15" s="35">
        <v>3</v>
      </c>
    </row>
    <row r="16" spans="1:13" ht="56.25">
      <c r="A16" s="44">
        <v>90</v>
      </c>
      <c r="B16" s="37">
        <v>1043106</v>
      </c>
      <c r="C16" s="37" t="s">
        <v>66</v>
      </c>
      <c r="D16" s="37" t="s">
        <v>47</v>
      </c>
      <c r="E16" s="37" t="s">
        <v>69</v>
      </c>
      <c r="F16" s="37" t="s">
        <v>68</v>
      </c>
      <c r="G16" s="39" t="s">
        <v>38</v>
      </c>
      <c r="H16" s="38"/>
      <c r="I16" s="40">
        <v>160.8</v>
      </c>
      <c r="J16" s="42">
        <v>158.72</v>
      </c>
      <c r="K16" s="41">
        <f t="shared" si="0"/>
        <v>0</v>
      </c>
      <c r="L16" s="45">
        <f t="shared" si="1"/>
        <v>0</v>
      </c>
      <c r="M16" s="35">
        <v>3</v>
      </c>
    </row>
    <row r="17" spans="1:13" ht="56.25">
      <c r="A17" s="44">
        <v>91</v>
      </c>
      <c r="B17" s="37">
        <v>1043005</v>
      </c>
      <c r="C17" s="37" t="s">
        <v>66</v>
      </c>
      <c r="D17" s="37" t="s">
        <v>47</v>
      </c>
      <c r="E17" s="37" t="s">
        <v>70</v>
      </c>
      <c r="F17" s="37" t="s">
        <v>71</v>
      </c>
      <c r="G17" s="39" t="s">
        <v>38</v>
      </c>
      <c r="H17" s="38"/>
      <c r="I17" s="40">
        <v>192.9</v>
      </c>
      <c r="J17" s="42">
        <v>190.41</v>
      </c>
      <c r="K17" s="41">
        <f t="shared" si="0"/>
        <v>0</v>
      </c>
      <c r="L17" s="45">
        <f t="shared" si="1"/>
        <v>0</v>
      </c>
      <c r="M17" s="35">
        <v>3</v>
      </c>
    </row>
    <row r="18" spans="1:13" ht="33.75">
      <c r="A18" s="44">
        <v>98</v>
      </c>
      <c r="B18" s="36">
        <v>1042311</v>
      </c>
      <c r="C18" s="37" t="s">
        <v>72</v>
      </c>
      <c r="D18" s="37" t="s">
        <v>73</v>
      </c>
      <c r="E18" s="37" t="s">
        <v>74</v>
      </c>
      <c r="F18" s="37" t="s">
        <v>75</v>
      </c>
      <c r="G18" s="39" t="s">
        <v>38</v>
      </c>
      <c r="H18" s="38"/>
      <c r="I18" s="40">
        <v>80.9</v>
      </c>
      <c r="J18" s="43">
        <v>78.48</v>
      </c>
      <c r="K18" s="41">
        <f t="shared" si="0"/>
        <v>0</v>
      </c>
      <c r="L18" s="45">
        <f t="shared" si="1"/>
        <v>0</v>
      </c>
      <c r="M18" s="35">
        <v>3</v>
      </c>
    </row>
    <row r="19" spans="1:13" ht="33.75">
      <c r="A19" s="44">
        <v>99</v>
      </c>
      <c r="B19" s="36">
        <v>1042312</v>
      </c>
      <c r="C19" s="37" t="s">
        <v>72</v>
      </c>
      <c r="D19" s="37" t="s">
        <v>73</v>
      </c>
      <c r="E19" s="37" t="s">
        <v>43</v>
      </c>
      <c r="F19" s="37" t="s">
        <v>75</v>
      </c>
      <c r="G19" s="39" t="s">
        <v>38</v>
      </c>
      <c r="H19" s="38"/>
      <c r="I19" s="40">
        <v>136.1</v>
      </c>
      <c r="J19" s="42">
        <v>132.03</v>
      </c>
      <c r="K19" s="41">
        <f aca="true" t="shared" si="2" ref="K19:K44">H19*I19</f>
        <v>0</v>
      </c>
      <c r="L19" s="45">
        <f aca="true" t="shared" si="3" ref="L19:L44">H19*J19</f>
        <v>0</v>
      </c>
      <c r="M19" s="35">
        <v>3</v>
      </c>
    </row>
    <row r="20" spans="1:13" ht="33.75">
      <c r="A20" s="44">
        <v>100</v>
      </c>
      <c r="B20" s="36">
        <v>1042313</v>
      </c>
      <c r="C20" s="37" t="s">
        <v>72</v>
      </c>
      <c r="D20" s="37" t="s">
        <v>73</v>
      </c>
      <c r="E20" s="37" t="s">
        <v>76</v>
      </c>
      <c r="F20" s="37" t="s">
        <v>75</v>
      </c>
      <c r="G20" s="39" t="s">
        <v>38</v>
      </c>
      <c r="H20" s="38"/>
      <c r="I20" s="40">
        <v>151.2</v>
      </c>
      <c r="J20" s="42">
        <v>146.67</v>
      </c>
      <c r="K20" s="41">
        <f t="shared" si="2"/>
        <v>0</v>
      </c>
      <c r="L20" s="45">
        <f t="shared" si="3"/>
        <v>0</v>
      </c>
      <c r="M20" s="35">
        <v>3</v>
      </c>
    </row>
    <row r="21" spans="1:13" ht="33.75">
      <c r="A21" s="44">
        <v>117</v>
      </c>
      <c r="B21" s="37">
        <v>2050087</v>
      </c>
      <c r="C21" s="37" t="s">
        <v>77</v>
      </c>
      <c r="D21" s="37" t="s">
        <v>78</v>
      </c>
      <c r="E21" s="37" t="s">
        <v>79</v>
      </c>
      <c r="F21" s="37" t="s">
        <v>80</v>
      </c>
      <c r="G21" s="39" t="s">
        <v>38</v>
      </c>
      <c r="H21" s="38"/>
      <c r="I21" s="40">
        <v>132</v>
      </c>
      <c r="J21" s="42">
        <v>130.29</v>
      </c>
      <c r="K21" s="41">
        <f t="shared" si="2"/>
        <v>0</v>
      </c>
      <c r="L21" s="45">
        <f t="shared" si="3"/>
        <v>0</v>
      </c>
      <c r="M21" s="35">
        <v>3</v>
      </c>
    </row>
    <row r="22" spans="1:13" ht="22.5">
      <c r="A22" s="44">
        <v>121</v>
      </c>
      <c r="B22" s="37">
        <v>1068220</v>
      </c>
      <c r="C22" s="37" t="s">
        <v>81</v>
      </c>
      <c r="D22" s="37" t="s">
        <v>47</v>
      </c>
      <c r="E22" s="37" t="s">
        <v>82</v>
      </c>
      <c r="F22" s="37" t="s">
        <v>83</v>
      </c>
      <c r="G22" s="39" t="s">
        <v>38</v>
      </c>
      <c r="H22" s="38"/>
      <c r="I22" s="40">
        <v>499.9</v>
      </c>
      <c r="J22" s="42">
        <v>484.95</v>
      </c>
      <c r="K22" s="41">
        <f t="shared" si="2"/>
        <v>0</v>
      </c>
      <c r="L22" s="45">
        <f t="shared" si="3"/>
        <v>0</v>
      </c>
      <c r="M22" s="35">
        <v>3</v>
      </c>
    </row>
    <row r="23" spans="1:13" ht="22.5">
      <c r="A23" s="44">
        <v>124</v>
      </c>
      <c r="B23" s="37">
        <v>1068239</v>
      </c>
      <c r="C23" s="37" t="s">
        <v>84</v>
      </c>
      <c r="D23" s="37" t="s">
        <v>47</v>
      </c>
      <c r="E23" s="37" t="s">
        <v>85</v>
      </c>
      <c r="F23" s="37" t="s">
        <v>49</v>
      </c>
      <c r="G23" s="39" t="s">
        <v>38</v>
      </c>
      <c r="H23" s="38"/>
      <c r="I23" s="40">
        <v>499.9</v>
      </c>
      <c r="J23" s="42">
        <v>457.05</v>
      </c>
      <c r="K23" s="41">
        <f t="shared" si="2"/>
        <v>0</v>
      </c>
      <c r="L23" s="45">
        <f t="shared" si="3"/>
        <v>0</v>
      </c>
      <c r="M23" s="35">
        <v>2</v>
      </c>
    </row>
    <row r="24" spans="1:13" ht="33.75">
      <c r="A24" s="44">
        <v>129</v>
      </c>
      <c r="B24" s="37">
        <v>1068520</v>
      </c>
      <c r="C24" s="37" t="s">
        <v>86</v>
      </c>
      <c r="D24" s="37" t="s">
        <v>47</v>
      </c>
      <c r="E24" s="37" t="s">
        <v>87</v>
      </c>
      <c r="F24" s="37" t="s">
        <v>83</v>
      </c>
      <c r="G24" s="39" t="s">
        <v>38</v>
      </c>
      <c r="H24" s="38"/>
      <c r="I24" s="40">
        <v>1284.4</v>
      </c>
      <c r="J24" s="42">
        <v>1245.99</v>
      </c>
      <c r="K24" s="41">
        <f t="shared" si="2"/>
        <v>0</v>
      </c>
      <c r="L24" s="45">
        <f t="shared" si="3"/>
        <v>0</v>
      </c>
      <c r="M24" s="35">
        <v>3</v>
      </c>
    </row>
    <row r="25" spans="1:13" ht="22.5">
      <c r="A25" s="44">
        <v>141</v>
      </c>
      <c r="B25" s="36">
        <v>1101130</v>
      </c>
      <c r="C25" s="37" t="s">
        <v>88</v>
      </c>
      <c r="D25" s="37" t="s">
        <v>47</v>
      </c>
      <c r="E25" s="37" t="s">
        <v>89</v>
      </c>
      <c r="F25" s="37" t="s">
        <v>90</v>
      </c>
      <c r="G25" s="39" t="s">
        <v>38</v>
      </c>
      <c r="H25" s="38"/>
      <c r="I25" s="40">
        <v>322.4</v>
      </c>
      <c r="J25" s="42">
        <v>290.51</v>
      </c>
      <c r="K25" s="41">
        <f t="shared" si="2"/>
        <v>0</v>
      </c>
      <c r="L25" s="45">
        <f t="shared" si="3"/>
        <v>0</v>
      </c>
      <c r="M25" s="35">
        <v>4</v>
      </c>
    </row>
    <row r="26" spans="1:13" ht="22.5">
      <c r="A26" s="44">
        <v>145</v>
      </c>
      <c r="B26" s="36">
        <v>1101354</v>
      </c>
      <c r="C26" s="37" t="s">
        <v>91</v>
      </c>
      <c r="D26" s="37" t="s">
        <v>73</v>
      </c>
      <c r="E26" s="37" t="s">
        <v>92</v>
      </c>
      <c r="F26" s="37" t="s">
        <v>83</v>
      </c>
      <c r="G26" s="39" t="s">
        <v>38</v>
      </c>
      <c r="H26" s="38"/>
      <c r="I26" s="40">
        <v>282.5</v>
      </c>
      <c r="J26" s="42">
        <v>274.05</v>
      </c>
      <c r="K26" s="41">
        <f t="shared" si="2"/>
        <v>0</v>
      </c>
      <c r="L26" s="45">
        <f t="shared" si="3"/>
        <v>0</v>
      </c>
      <c r="M26" s="35">
        <v>3</v>
      </c>
    </row>
    <row r="27" spans="1:13" ht="22.5">
      <c r="A27" s="44">
        <v>149</v>
      </c>
      <c r="B27" s="36">
        <v>1102450</v>
      </c>
      <c r="C27" s="37" t="s">
        <v>93</v>
      </c>
      <c r="D27" s="37" t="s">
        <v>73</v>
      </c>
      <c r="E27" s="37" t="s">
        <v>94</v>
      </c>
      <c r="F27" s="37" t="s">
        <v>90</v>
      </c>
      <c r="G27" s="39" t="s">
        <v>38</v>
      </c>
      <c r="H27" s="38"/>
      <c r="I27" s="40">
        <v>115.9</v>
      </c>
      <c r="J27" s="42">
        <v>104.43</v>
      </c>
      <c r="K27" s="41">
        <f t="shared" si="2"/>
        <v>0</v>
      </c>
      <c r="L27" s="45">
        <f t="shared" si="3"/>
        <v>0</v>
      </c>
      <c r="M27" s="35">
        <v>4</v>
      </c>
    </row>
    <row r="28" spans="1:13" ht="22.5">
      <c r="A28" s="44">
        <v>150</v>
      </c>
      <c r="B28" s="36">
        <v>1102452</v>
      </c>
      <c r="C28" s="37" t="s">
        <v>93</v>
      </c>
      <c r="D28" s="37" t="s">
        <v>73</v>
      </c>
      <c r="E28" s="37" t="s">
        <v>95</v>
      </c>
      <c r="F28" s="37" t="s">
        <v>90</v>
      </c>
      <c r="G28" s="39" t="s">
        <v>38</v>
      </c>
      <c r="H28" s="38"/>
      <c r="I28" s="40">
        <v>188.2</v>
      </c>
      <c r="J28" s="42">
        <v>169.58</v>
      </c>
      <c r="K28" s="41">
        <f t="shared" si="2"/>
        <v>0</v>
      </c>
      <c r="L28" s="45">
        <f t="shared" si="3"/>
        <v>0</v>
      </c>
      <c r="M28" s="35">
        <v>4</v>
      </c>
    </row>
    <row r="29" spans="1:13" ht="22.5">
      <c r="A29" s="44">
        <v>172</v>
      </c>
      <c r="B29" s="36">
        <v>1400142</v>
      </c>
      <c r="C29" s="36" t="s">
        <v>96</v>
      </c>
      <c r="D29" s="37" t="s">
        <v>47</v>
      </c>
      <c r="E29" s="37" t="s">
        <v>97</v>
      </c>
      <c r="F29" s="37" t="s">
        <v>98</v>
      </c>
      <c r="G29" s="39" t="s">
        <v>38</v>
      </c>
      <c r="H29" s="38"/>
      <c r="I29" s="40">
        <v>84.4</v>
      </c>
      <c r="J29" s="42">
        <v>59.1</v>
      </c>
      <c r="K29" s="41">
        <f t="shared" si="2"/>
        <v>0</v>
      </c>
      <c r="L29" s="45">
        <f t="shared" si="3"/>
        <v>0</v>
      </c>
      <c r="M29" s="35">
        <v>3</v>
      </c>
    </row>
    <row r="30" spans="1:13" ht="22.5">
      <c r="A30" s="44">
        <v>205</v>
      </c>
      <c r="B30" s="36">
        <v>1107048</v>
      </c>
      <c r="C30" s="37" t="s">
        <v>99</v>
      </c>
      <c r="D30" s="37" t="s">
        <v>47</v>
      </c>
      <c r="E30" s="37" t="s">
        <v>44</v>
      </c>
      <c r="F30" s="37" t="s">
        <v>49</v>
      </c>
      <c r="G30" s="39" t="s">
        <v>38</v>
      </c>
      <c r="H30" s="38"/>
      <c r="I30" s="40">
        <v>145</v>
      </c>
      <c r="J30" s="42">
        <v>127.29</v>
      </c>
      <c r="K30" s="41">
        <f t="shared" si="2"/>
        <v>0</v>
      </c>
      <c r="L30" s="45">
        <f t="shared" si="3"/>
        <v>0</v>
      </c>
      <c r="M30" s="35">
        <v>3</v>
      </c>
    </row>
    <row r="31" spans="1:13" ht="22.5">
      <c r="A31" s="44">
        <v>206</v>
      </c>
      <c r="B31" s="36">
        <v>1107049</v>
      </c>
      <c r="C31" s="37" t="s">
        <v>99</v>
      </c>
      <c r="D31" s="37" t="s">
        <v>47</v>
      </c>
      <c r="E31" s="37" t="s">
        <v>100</v>
      </c>
      <c r="F31" s="37" t="s">
        <v>49</v>
      </c>
      <c r="G31" s="39" t="s">
        <v>38</v>
      </c>
      <c r="H31" s="38"/>
      <c r="I31" s="40">
        <v>252.7</v>
      </c>
      <c r="J31" s="43">
        <v>221.84</v>
      </c>
      <c r="K31" s="41">
        <f t="shared" si="2"/>
        <v>0</v>
      </c>
      <c r="L31" s="45">
        <f t="shared" si="3"/>
        <v>0</v>
      </c>
      <c r="M31" s="35">
        <v>3</v>
      </c>
    </row>
    <row r="32" spans="1:13" ht="22.5">
      <c r="A32" s="44">
        <v>209</v>
      </c>
      <c r="B32" s="37">
        <v>1107634</v>
      </c>
      <c r="C32" s="37" t="s">
        <v>101</v>
      </c>
      <c r="D32" s="37" t="s">
        <v>73</v>
      </c>
      <c r="E32" s="37" t="s">
        <v>44</v>
      </c>
      <c r="F32" s="37" t="s">
        <v>102</v>
      </c>
      <c r="G32" s="39" t="s">
        <v>38</v>
      </c>
      <c r="H32" s="38"/>
      <c r="I32" s="40">
        <v>306.4</v>
      </c>
      <c r="J32" s="42">
        <v>286.33</v>
      </c>
      <c r="K32" s="41">
        <f t="shared" si="2"/>
        <v>0</v>
      </c>
      <c r="L32" s="45">
        <f t="shared" si="3"/>
        <v>0</v>
      </c>
      <c r="M32" s="35">
        <v>2</v>
      </c>
    </row>
    <row r="33" spans="1:13" ht="22.5">
      <c r="A33" s="44">
        <v>221</v>
      </c>
      <c r="B33" s="36">
        <v>1107829</v>
      </c>
      <c r="C33" s="37" t="s">
        <v>103</v>
      </c>
      <c r="D33" s="37" t="s">
        <v>73</v>
      </c>
      <c r="E33" s="37" t="s">
        <v>104</v>
      </c>
      <c r="F33" s="37" t="s">
        <v>105</v>
      </c>
      <c r="G33" s="39" t="s">
        <v>38</v>
      </c>
      <c r="H33" s="38"/>
      <c r="I33" s="40">
        <v>161.4</v>
      </c>
      <c r="J33" s="42">
        <v>127.74</v>
      </c>
      <c r="K33" s="41">
        <f t="shared" si="2"/>
        <v>0</v>
      </c>
      <c r="L33" s="45">
        <f t="shared" si="3"/>
        <v>0</v>
      </c>
      <c r="M33" s="35">
        <v>3</v>
      </c>
    </row>
    <row r="34" spans="1:13" ht="22.5">
      <c r="A34" s="44">
        <v>222</v>
      </c>
      <c r="B34" s="36">
        <v>1107826</v>
      </c>
      <c r="C34" s="37" t="s">
        <v>103</v>
      </c>
      <c r="D34" s="37" t="s">
        <v>73</v>
      </c>
      <c r="E34" s="37" t="s">
        <v>106</v>
      </c>
      <c r="F34" s="37" t="s">
        <v>105</v>
      </c>
      <c r="G34" s="39" t="s">
        <v>38</v>
      </c>
      <c r="H34" s="38"/>
      <c r="I34" s="40">
        <v>128.8</v>
      </c>
      <c r="J34" s="42">
        <v>102.13</v>
      </c>
      <c r="K34" s="41">
        <f t="shared" si="2"/>
        <v>0</v>
      </c>
      <c r="L34" s="45">
        <f t="shared" si="3"/>
        <v>0</v>
      </c>
      <c r="M34" s="35">
        <v>3</v>
      </c>
    </row>
    <row r="35" spans="1:13" ht="22.5">
      <c r="A35" s="44">
        <v>223</v>
      </c>
      <c r="B35" s="36">
        <v>1107827</v>
      </c>
      <c r="C35" s="37" t="s">
        <v>103</v>
      </c>
      <c r="D35" s="37" t="s">
        <v>73</v>
      </c>
      <c r="E35" s="37" t="s">
        <v>107</v>
      </c>
      <c r="F35" s="37" t="s">
        <v>105</v>
      </c>
      <c r="G35" s="39" t="s">
        <v>38</v>
      </c>
      <c r="H35" s="38"/>
      <c r="I35" s="40">
        <v>198.6</v>
      </c>
      <c r="J35" s="42">
        <v>157.25</v>
      </c>
      <c r="K35" s="41">
        <f t="shared" si="2"/>
        <v>0</v>
      </c>
      <c r="L35" s="45">
        <f t="shared" si="3"/>
        <v>0</v>
      </c>
      <c r="M35" s="35">
        <v>3</v>
      </c>
    </row>
    <row r="36" spans="1:13" ht="22.5">
      <c r="A36" s="44">
        <v>226</v>
      </c>
      <c r="B36" s="36">
        <v>1402140</v>
      </c>
      <c r="C36" s="37" t="s">
        <v>108</v>
      </c>
      <c r="D36" s="37" t="s">
        <v>73</v>
      </c>
      <c r="E36" s="37" t="s">
        <v>109</v>
      </c>
      <c r="F36" s="37" t="s">
        <v>49</v>
      </c>
      <c r="G36" s="39" t="s">
        <v>38</v>
      </c>
      <c r="H36" s="38"/>
      <c r="I36" s="40">
        <v>51</v>
      </c>
      <c r="J36" s="42">
        <v>46.62</v>
      </c>
      <c r="K36" s="41">
        <f t="shared" si="2"/>
        <v>0</v>
      </c>
      <c r="L36" s="45">
        <f t="shared" si="3"/>
        <v>0</v>
      </c>
      <c r="M36" s="35">
        <v>2</v>
      </c>
    </row>
    <row r="37" spans="1:13" ht="22.5">
      <c r="A37" s="44">
        <v>227</v>
      </c>
      <c r="B37" s="36">
        <v>1402141</v>
      </c>
      <c r="C37" s="37" t="s">
        <v>108</v>
      </c>
      <c r="D37" s="37" t="s">
        <v>73</v>
      </c>
      <c r="E37" s="37" t="s">
        <v>110</v>
      </c>
      <c r="F37" s="37" t="s">
        <v>49</v>
      </c>
      <c r="G37" s="39" t="s">
        <v>38</v>
      </c>
      <c r="H37" s="38"/>
      <c r="I37" s="40">
        <v>61.7</v>
      </c>
      <c r="J37" s="42">
        <v>56.41</v>
      </c>
      <c r="K37" s="41">
        <f t="shared" si="2"/>
        <v>0</v>
      </c>
      <c r="L37" s="45">
        <f t="shared" si="3"/>
        <v>0</v>
      </c>
      <c r="M37" s="35">
        <v>2</v>
      </c>
    </row>
    <row r="38" spans="1:13" ht="22.5">
      <c r="A38" s="44">
        <v>232</v>
      </c>
      <c r="B38" s="36">
        <v>1402862</v>
      </c>
      <c r="C38" s="37" t="s">
        <v>111</v>
      </c>
      <c r="D38" s="37" t="s">
        <v>112</v>
      </c>
      <c r="E38" s="37" t="s">
        <v>109</v>
      </c>
      <c r="F38" s="37" t="s">
        <v>113</v>
      </c>
      <c r="G38" s="39" t="s">
        <v>38</v>
      </c>
      <c r="H38" s="38"/>
      <c r="I38" s="40">
        <v>51</v>
      </c>
      <c r="J38" s="42">
        <v>49.91</v>
      </c>
      <c r="K38" s="41">
        <f t="shared" si="2"/>
        <v>0</v>
      </c>
      <c r="L38" s="45">
        <f t="shared" si="3"/>
        <v>0</v>
      </c>
      <c r="M38" s="35">
        <v>3</v>
      </c>
    </row>
    <row r="39" spans="1:13" ht="22.5">
      <c r="A39" s="44">
        <v>233</v>
      </c>
      <c r="B39" s="36">
        <v>1402854</v>
      </c>
      <c r="C39" s="37" t="s">
        <v>111</v>
      </c>
      <c r="D39" s="37" t="s">
        <v>112</v>
      </c>
      <c r="E39" s="37" t="s">
        <v>110</v>
      </c>
      <c r="F39" s="37" t="s">
        <v>113</v>
      </c>
      <c r="G39" s="39" t="s">
        <v>38</v>
      </c>
      <c r="H39" s="38"/>
      <c r="I39" s="40">
        <v>61.7</v>
      </c>
      <c r="J39" s="42">
        <v>60.39</v>
      </c>
      <c r="K39" s="41">
        <f t="shared" si="2"/>
        <v>0</v>
      </c>
      <c r="L39" s="45">
        <f t="shared" si="3"/>
        <v>0</v>
      </c>
      <c r="M39" s="35">
        <v>3</v>
      </c>
    </row>
    <row r="40" spans="1:13" ht="22.5">
      <c r="A40" s="44">
        <v>248</v>
      </c>
      <c r="B40" s="36">
        <v>1402721</v>
      </c>
      <c r="C40" s="37" t="s">
        <v>114</v>
      </c>
      <c r="D40" s="37" t="s">
        <v>47</v>
      </c>
      <c r="E40" s="37" t="s">
        <v>115</v>
      </c>
      <c r="F40" s="37" t="s">
        <v>49</v>
      </c>
      <c r="G40" s="39" t="s">
        <v>38</v>
      </c>
      <c r="H40" s="38"/>
      <c r="I40" s="40">
        <v>140.6</v>
      </c>
      <c r="J40" s="42">
        <v>128.55</v>
      </c>
      <c r="K40" s="41">
        <f t="shared" si="2"/>
        <v>0</v>
      </c>
      <c r="L40" s="45">
        <f t="shared" si="3"/>
        <v>0</v>
      </c>
      <c r="M40" s="35">
        <v>2</v>
      </c>
    </row>
    <row r="41" spans="1:13" ht="22.5">
      <c r="A41" s="44">
        <v>254</v>
      </c>
      <c r="B41" s="36">
        <v>1103630</v>
      </c>
      <c r="C41" s="37" t="s">
        <v>116</v>
      </c>
      <c r="D41" s="37" t="s">
        <v>73</v>
      </c>
      <c r="E41" s="37" t="s">
        <v>117</v>
      </c>
      <c r="F41" s="37" t="s">
        <v>90</v>
      </c>
      <c r="G41" s="39" t="s">
        <v>38</v>
      </c>
      <c r="H41" s="38"/>
      <c r="I41" s="40">
        <v>133.8</v>
      </c>
      <c r="J41" s="42">
        <v>120.56</v>
      </c>
      <c r="K41" s="41">
        <f t="shared" si="2"/>
        <v>0</v>
      </c>
      <c r="L41" s="45">
        <f t="shared" si="3"/>
        <v>0</v>
      </c>
      <c r="M41" s="35">
        <v>3</v>
      </c>
    </row>
    <row r="42" spans="1:13" ht="33.75">
      <c r="A42" s="44">
        <v>255</v>
      </c>
      <c r="B42" s="36">
        <v>1103631</v>
      </c>
      <c r="C42" s="37" t="s">
        <v>116</v>
      </c>
      <c r="D42" s="37" t="s">
        <v>73</v>
      </c>
      <c r="E42" s="37" t="s">
        <v>118</v>
      </c>
      <c r="F42" s="37" t="s">
        <v>90</v>
      </c>
      <c r="G42" s="39" t="s">
        <v>38</v>
      </c>
      <c r="H42" s="38"/>
      <c r="I42" s="40">
        <v>267.7</v>
      </c>
      <c r="J42" s="42">
        <v>241.22</v>
      </c>
      <c r="K42" s="41">
        <f t="shared" si="2"/>
        <v>0</v>
      </c>
      <c r="L42" s="45">
        <f t="shared" si="3"/>
        <v>0</v>
      </c>
      <c r="M42" s="35">
        <v>3</v>
      </c>
    </row>
    <row r="43" spans="1:13" ht="22.5">
      <c r="A43" s="44">
        <v>290</v>
      </c>
      <c r="B43" s="37">
        <v>1103856</v>
      </c>
      <c r="C43" s="37" t="s">
        <v>119</v>
      </c>
      <c r="D43" s="37" t="s">
        <v>73</v>
      </c>
      <c r="E43" s="37" t="s">
        <v>76</v>
      </c>
      <c r="F43" s="37" t="s">
        <v>113</v>
      </c>
      <c r="G43" s="39" t="s">
        <v>38</v>
      </c>
      <c r="H43" s="38"/>
      <c r="I43" s="40">
        <v>163.8</v>
      </c>
      <c r="J43" s="42">
        <v>147.4</v>
      </c>
      <c r="K43" s="41">
        <f t="shared" si="2"/>
        <v>0</v>
      </c>
      <c r="L43" s="45">
        <f t="shared" si="3"/>
        <v>0</v>
      </c>
      <c r="M43" s="35">
        <v>3</v>
      </c>
    </row>
    <row r="44" spans="1:13" ht="22.5">
      <c r="A44" s="44">
        <v>291</v>
      </c>
      <c r="B44" s="37">
        <v>1103857</v>
      </c>
      <c r="C44" s="37" t="s">
        <v>119</v>
      </c>
      <c r="D44" s="37" t="s">
        <v>73</v>
      </c>
      <c r="E44" s="37" t="s">
        <v>120</v>
      </c>
      <c r="F44" s="37" t="s">
        <v>113</v>
      </c>
      <c r="G44" s="39" t="s">
        <v>38</v>
      </c>
      <c r="H44" s="38"/>
      <c r="I44" s="40">
        <v>318.6</v>
      </c>
      <c r="J44" s="43">
        <v>286.7</v>
      </c>
      <c r="K44" s="41">
        <f t="shared" si="2"/>
        <v>0</v>
      </c>
      <c r="L44" s="45">
        <f t="shared" si="3"/>
        <v>0</v>
      </c>
      <c r="M44" s="35">
        <v>3</v>
      </c>
    </row>
    <row r="45" spans="1:13" ht="22.5">
      <c r="A45" s="44">
        <v>303</v>
      </c>
      <c r="B45" s="36">
        <v>1103722</v>
      </c>
      <c r="C45" s="37" t="s">
        <v>121</v>
      </c>
      <c r="D45" s="37" t="s">
        <v>73</v>
      </c>
      <c r="E45" s="37" t="s">
        <v>122</v>
      </c>
      <c r="F45" s="37" t="s">
        <v>123</v>
      </c>
      <c r="G45" s="39" t="s">
        <v>38</v>
      </c>
      <c r="H45" s="38"/>
      <c r="I45" s="40">
        <v>109.9</v>
      </c>
      <c r="J45" s="42">
        <v>106.61</v>
      </c>
      <c r="K45" s="41">
        <f aca="true" t="shared" si="4" ref="K45:K73">H45*I45</f>
        <v>0</v>
      </c>
      <c r="L45" s="45">
        <f aca="true" t="shared" si="5" ref="L45:L73">H45*J45</f>
        <v>0</v>
      </c>
      <c r="M45" s="35">
        <v>3</v>
      </c>
    </row>
    <row r="46" spans="1:13" ht="22.5">
      <c r="A46" s="44">
        <v>305</v>
      </c>
      <c r="B46" s="36">
        <v>1103724</v>
      </c>
      <c r="C46" s="37" t="s">
        <v>121</v>
      </c>
      <c r="D46" s="37" t="s">
        <v>73</v>
      </c>
      <c r="E46" s="37" t="s">
        <v>124</v>
      </c>
      <c r="F46" s="37" t="s">
        <v>123</v>
      </c>
      <c r="G46" s="39" t="s">
        <v>38</v>
      </c>
      <c r="H46" s="38"/>
      <c r="I46" s="40">
        <v>274.3</v>
      </c>
      <c r="J46" s="42">
        <v>266.09</v>
      </c>
      <c r="K46" s="41">
        <f t="shared" si="4"/>
        <v>0</v>
      </c>
      <c r="L46" s="45">
        <f t="shared" si="5"/>
        <v>0</v>
      </c>
      <c r="M46" s="35">
        <v>3</v>
      </c>
    </row>
    <row r="47" spans="1:13" ht="33.75">
      <c r="A47" s="44">
        <v>324</v>
      </c>
      <c r="B47" s="37">
        <v>1103702</v>
      </c>
      <c r="C47" s="37" t="s">
        <v>125</v>
      </c>
      <c r="D47" s="37" t="s">
        <v>47</v>
      </c>
      <c r="E47" s="37" t="s">
        <v>126</v>
      </c>
      <c r="F47" s="37" t="s">
        <v>127</v>
      </c>
      <c r="G47" s="39" t="s">
        <v>38</v>
      </c>
      <c r="H47" s="38"/>
      <c r="I47" s="40">
        <v>212.9</v>
      </c>
      <c r="J47" s="42">
        <v>190.4</v>
      </c>
      <c r="K47" s="41">
        <f t="shared" si="4"/>
        <v>0</v>
      </c>
      <c r="L47" s="45">
        <f t="shared" si="5"/>
        <v>0</v>
      </c>
      <c r="M47" s="35">
        <v>2</v>
      </c>
    </row>
    <row r="48" spans="1:13" ht="33.75">
      <c r="A48" s="44">
        <v>341</v>
      </c>
      <c r="B48" s="36">
        <v>1401503</v>
      </c>
      <c r="C48" s="37" t="s">
        <v>128</v>
      </c>
      <c r="D48" s="37" t="s">
        <v>73</v>
      </c>
      <c r="E48" s="37" t="s">
        <v>129</v>
      </c>
      <c r="F48" s="37" t="s">
        <v>90</v>
      </c>
      <c r="G48" s="39" t="s">
        <v>38</v>
      </c>
      <c r="H48" s="38"/>
      <c r="I48" s="40">
        <v>267.5</v>
      </c>
      <c r="J48" s="42">
        <v>241.04</v>
      </c>
      <c r="K48" s="41">
        <f t="shared" si="4"/>
        <v>0</v>
      </c>
      <c r="L48" s="45">
        <f t="shared" si="5"/>
        <v>0</v>
      </c>
      <c r="M48" s="35">
        <v>4</v>
      </c>
    </row>
    <row r="49" spans="1:13" ht="33.75">
      <c r="A49" s="44">
        <v>343</v>
      </c>
      <c r="B49" s="36">
        <v>1401499</v>
      </c>
      <c r="C49" s="37" t="s">
        <v>130</v>
      </c>
      <c r="D49" s="37" t="s">
        <v>73</v>
      </c>
      <c r="E49" s="37" t="s">
        <v>131</v>
      </c>
      <c r="F49" s="37" t="s">
        <v>90</v>
      </c>
      <c r="G49" s="39" t="s">
        <v>38</v>
      </c>
      <c r="H49" s="38"/>
      <c r="I49" s="40">
        <v>224.2</v>
      </c>
      <c r="J49" s="42">
        <v>202.02</v>
      </c>
      <c r="K49" s="41">
        <f t="shared" si="4"/>
        <v>0</v>
      </c>
      <c r="L49" s="45">
        <f t="shared" si="5"/>
        <v>0</v>
      </c>
      <c r="M49" s="35">
        <v>4</v>
      </c>
    </row>
    <row r="50" spans="1:13" ht="22.5">
      <c r="A50" s="44">
        <v>365</v>
      </c>
      <c r="B50" s="36">
        <v>1401013</v>
      </c>
      <c r="C50" s="37" t="s">
        <v>132</v>
      </c>
      <c r="D50" s="37" t="s">
        <v>73</v>
      </c>
      <c r="E50" s="37" t="s">
        <v>133</v>
      </c>
      <c r="F50" s="37" t="s">
        <v>123</v>
      </c>
      <c r="G50" s="39" t="s">
        <v>38</v>
      </c>
      <c r="H50" s="38"/>
      <c r="I50" s="40">
        <v>161.8</v>
      </c>
      <c r="J50" s="42">
        <v>156.96</v>
      </c>
      <c r="K50" s="41">
        <f t="shared" si="4"/>
        <v>0</v>
      </c>
      <c r="L50" s="45">
        <f t="shared" si="5"/>
        <v>0</v>
      </c>
      <c r="M50" s="35">
        <v>3</v>
      </c>
    </row>
    <row r="51" spans="1:13" ht="33.75">
      <c r="A51" s="44">
        <v>366</v>
      </c>
      <c r="B51" s="36">
        <v>1401012</v>
      </c>
      <c r="C51" s="37" t="s">
        <v>134</v>
      </c>
      <c r="D51" s="37" t="s">
        <v>73</v>
      </c>
      <c r="E51" s="37" t="s">
        <v>135</v>
      </c>
      <c r="F51" s="37" t="s">
        <v>123</v>
      </c>
      <c r="G51" s="39" t="s">
        <v>38</v>
      </c>
      <c r="H51" s="38"/>
      <c r="I51" s="40">
        <v>132.9</v>
      </c>
      <c r="J51" s="42">
        <v>128.92</v>
      </c>
      <c r="K51" s="41">
        <f t="shared" si="4"/>
        <v>0</v>
      </c>
      <c r="L51" s="45">
        <f t="shared" si="5"/>
        <v>0</v>
      </c>
      <c r="M51" s="35">
        <v>3</v>
      </c>
    </row>
    <row r="52" spans="1:13" ht="33.75">
      <c r="A52" s="44">
        <v>378</v>
      </c>
      <c r="B52" s="37">
        <v>1401236</v>
      </c>
      <c r="C52" s="37" t="s">
        <v>136</v>
      </c>
      <c r="D52" s="37" t="s">
        <v>73</v>
      </c>
      <c r="E52" s="37" t="s">
        <v>137</v>
      </c>
      <c r="F52" s="37" t="s">
        <v>113</v>
      </c>
      <c r="G52" s="39" t="s">
        <v>38</v>
      </c>
      <c r="H52" s="38"/>
      <c r="I52" s="40">
        <v>484.1</v>
      </c>
      <c r="J52" s="42">
        <v>474.46</v>
      </c>
      <c r="K52" s="41">
        <f t="shared" si="4"/>
        <v>0</v>
      </c>
      <c r="L52" s="45">
        <f t="shared" si="5"/>
        <v>0</v>
      </c>
      <c r="M52" s="35">
        <v>3</v>
      </c>
    </row>
    <row r="53" spans="1:13" ht="33.75">
      <c r="A53" s="44">
        <v>387</v>
      </c>
      <c r="B53" s="37">
        <v>1403021</v>
      </c>
      <c r="C53" s="37" t="s">
        <v>138</v>
      </c>
      <c r="D53" s="37" t="s">
        <v>139</v>
      </c>
      <c r="E53" s="37" t="s">
        <v>140</v>
      </c>
      <c r="F53" s="37" t="s">
        <v>141</v>
      </c>
      <c r="G53" s="39" t="s">
        <v>38</v>
      </c>
      <c r="H53" s="38"/>
      <c r="I53" s="40">
        <v>452.8</v>
      </c>
      <c r="J53" s="42">
        <v>439.26</v>
      </c>
      <c r="K53" s="41">
        <f t="shared" si="4"/>
        <v>0</v>
      </c>
      <c r="L53" s="45">
        <f t="shared" si="5"/>
        <v>0</v>
      </c>
      <c r="M53" s="35">
        <v>3</v>
      </c>
    </row>
    <row r="54" spans="1:13" ht="33.75">
      <c r="A54" s="44">
        <v>388</v>
      </c>
      <c r="B54" s="37">
        <v>1403020</v>
      </c>
      <c r="C54" s="37" t="s">
        <v>142</v>
      </c>
      <c r="D54" s="37" t="s">
        <v>139</v>
      </c>
      <c r="E54" s="37" t="s">
        <v>143</v>
      </c>
      <c r="F54" s="37" t="s">
        <v>141</v>
      </c>
      <c r="G54" s="39" t="s">
        <v>38</v>
      </c>
      <c r="H54" s="38"/>
      <c r="I54" s="40">
        <v>482.9</v>
      </c>
      <c r="J54" s="42">
        <v>468.46</v>
      </c>
      <c r="K54" s="41">
        <f t="shared" si="4"/>
        <v>0</v>
      </c>
      <c r="L54" s="45">
        <f t="shared" si="5"/>
        <v>0</v>
      </c>
      <c r="M54" s="35">
        <v>3</v>
      </c>
    </row>
    <row r="55" spans="1:13" ht="22.5">
      <c r="A55" s="44">
        <v>399</v>
      </c>
      <c r="B55" s="37">
        <v>1103793</v>
      </c>
      <c r="C55" s="37" t="s">
        <v>144</v>
      </c>
      <c r="D55" s="37" t="s">
        <v>47</v>
      </c>
      <c r="E55" s="37" t="s">
        <v>145</v>
      </c>
      <c r="F55" s="37" t="s">
        <v>146</v>
      </c>
      <c r="G55" s="39" t="s">
        <v>38</v>
      </c>
      <c r="H55" s="38"/>
      <c r="I55" s="40">
        <v>164.4</v>
      </c>
      <c r="J55" s="42">
        <v>135.46</v>
      </c>
      <c r="K55" s="41">
        <f t="shared" si="4"/>
        <v>0</v>
      </c>
      <c r="L55" s="45">
        <f t="shared" si="5"/>
        <v>0</v>
      </c>
      <c r="M55" s="35">
        <v>3</v>
      </c>
    </row>
    <row r="56" spans="1:13" ht="22.5">
      <c r="A56" s="44">
        <v>411</v>
      </c>
      <c r="B56" s="37">
        <v>1103889</v>
      </c>
      <c r="C56" s="37" t="s">
        <v>147</v>
      </c>
      <c r="D56" s="37" t="s">
        <v>73</v>
      </c>
      <c r="E56" s="37" t="s">
        <v>95</v>
      </c>
      <c r="F56" s="37" t="s">
        <v>113</v>
      </c>
      <c r="G56" s="39" t="s">
        <v>38</v>
      </c>
      <c r="H56" s="38"/>
      <c r="I56" s="40">
        <v>257.4</v>
      </c>
      <c r="J56" s="42">
        <v>252.48</v>
      </c>
      <c r="K56" s="41">
        <f t="shared" si="4"/>
        <v>0</v>
      </c>
      <c r="L56" s="45">
        <f t="shared" si="5"/>
        <v>0</v>
      </c>
      <c r="M56" s="35">
        <v>3</v>
      </c>
    </row>
    <row r="57" spans="1:13" ht="22.5">
      <c r="A57" s="44">
        <v>412</v>
      </c>
      <c r="B57" s="37">
        <v>1103789</v>
      </c>
      <c r="C57" s="37" t="s">
        <v>147</v>
      </c>
      <c r="D57" s="37" t="s">
        <v>73</v>
      </c>
      <c r="E57" s="37" t="s">
        <v>148</v>
      </c>
      <c r="F57" s="37" t="s">
        <v>113</v>
      </c>
      <c r="G57" s="39" t="s">
        <v>38</v>
      </c>
      <c r="H57" s="38"/>
      <c r="I57" s="40">
        <v>579.5</v>
      </c>
      <c r="J57" s="43">
        <v>565.3</v>
      </c>
      <c r="K57" s="41">
        <f t="shared" si="4"/>
        <v>0</v>
      </c>
      <c r="L57" s="45">
        <f t="shared" si="5"/>
        <v>0</v>
      </c>
      <c r="M57" s="35">
        <v>3</v>
      </c>
    </row>
    <row r="58" spans="1:13" ht="22.5">
      <c r="A58" s="44">
        <v>452</v>
      </c>
      <c r="B58" s="36">
        <v>1104512</v>
      </c>
      <c r="C58" s="37" t="s">
        <v>149</v>
      </c>
      <c r="D58" s="37" t="s">
        <v>47</v>
      </c>
      <c r="E58" s="37" t="s">
        <v>150</v>
      </c>
      <c r="F58" s="37" t="s">
        <v>90</v>
      </c>
      <c r="G58" s="39" t="s">
        <v>38</v>
      </c>
      <c r="H58" s="38"/>
      <c r="I58" s="40">
        <v>233</v>
      </c>
      <c r="J58" s="42">
        <v>209.95</v>
      </c>
      <c r="K58" s="41">
        <f t="shared" si="4"/>
        <v>0</v>
      </c>
      <c r="L58" s="45">
        <f t="shared" si="5"/>
        <v>0</v>
      </c>
      <c r="M58" s="35">
        <v>3</v>
      </c>
    </row>
    <row r="59" spans="1:13" ht="22.5">
      <c r="A59" s="44">
        <v>453</v>
      </c>
      <c r="B59" s="36">
        <v>1104513</v>
      </c>
      <c r="C59" s="37" t="s">
        <v>149</v>
      </c>
      <c r="D59" s="37" t="s">
        <v>47</v>
      </c>
      <c r="E59" s="37" t="s">
        <v>100</v>
      </c>
      <c r="F59" s="37" t="s">
        <v>90</v>
      </c>
      <c r="G59" s="39" t="s">
        <v>38</v>
      </c>
      <c r="H59" s="38"/>
      <c r="I59" s="40">
        <v>133.5</v>
      </c>
      <c r="J59" s="42">
        <v>120.29</v>
      </c>
      <c r="K59" s="41">
        <f t="shared" si="4"/>
        <v>0</v>
      </c>
      <c r="L59" s="45">
        <f t="shared" si="5"/>
        <v>0</v>
      </c>
      <c r="M59" s="35">
        <v>3</v>
      </c>
    </row>
    <row r="60" spans="1:13" ht="22.5">
      <c r="A60" s="44">
        <v>460</v>
      </c>
      <c r="B60" s="36">
        <v>1104713</v>
      </c>
      <c r="C60" s="37" t="s">
        <v>151</v>
      </c>
      <c r="D60" s="37" t="s">
        <v>47</v>
      </c>
      <c r="E60" s="37" t="s">
        <v>152</v>
      </c>
      <c r="F60" s="37" t="s">
        <v>153</v>
      </c>
      <c r="G60" s="39" t="s">
        <v>38</v>
      </c>
      <c r="H60" s="38"/>
      <c r="I60" s="40">
        <v>124.59833100000002</v>
      </c>
      <c r="J60" s="43">
        <v>98.9</v>
      </c>
      <c r="K60" s="41">
        <f t="shared" si="4"/>
        <v>0</v>
      </c>
      <c r="L60" s="45">
        <f t="shared" si="5"/>
        <v>0</v>
      </c>
      <c r="M60" s="35">
        <v>3</v>
      </c>
    </row>
    <row r="61" spans="1:13" ht="22.5">
      <c r="A61" s="44">
        <v>463</v>
      </c>
      <c r="B61" s="36">
        <v>1104482</v>
      </c>
      <c r="C61" s="37" t="s">
        <v>154</v>
      </c>
      <c r="D61" s="37" t="s">
        <v>73</v>
      </c>
      <c r="E61" s="37" t="s">
        <v>150</v>
      </c>
      <c r="F61" s="37" t="s">
        <v>113</v>
      </c>
      <c r="G61" s="39" t="s">
        <v>38</v>
      </c>
      <c r="H61" s="38"/>
      <c r="I61" s="40">
        <v>287.7</v>
      </c>
      <c r="J61" s="42">
        <v>281.6</v>
      </c>
      <c r="K61" s="41">
        <f t="shared" si="4"/>
        <v>0</v>
      </c>
      <c r="L61" s="45">
        <f t="shared" si="5"/>
        <v>0</v>
      </c>
      <c r="M61" s="35">
        <v>3</v>
      </c>
    </row>
    <row r="62" spans="1:13" ht="22.5">
      <c r="A62" s="44">
        <v>464</v>
      </c>
      <c r="B62" s="36">
        <v>1104483</v>
      </c>
      <c r="C62" s="37" t="s">
        <v>154</v>
      </c>
      <c r="D62" s="37" t="s">
        <v>73</v>
      </c>
      <c r="E62" s="37" t="s">
        <v>95</v>
      </c>
      <c r="F62" s="37" t="s">
        <v>113</v>
      </c>
      <c r="G62" s="39" t="s">
        <v>38</v>
      </c>
      <c r="H62" s="38"/>
      <c r="I62" s="40">
        <v>505.1</v>
      </c>
      <c r="J62" s="42">
        <v>495.45</v>
      </c>
      <c r="K62" s="41">
        <f t="shared" si="4"/>
        <v>0</v>
      </c>
      <c r="L62" s="45">
        <f t="shared" si="5"/>
        <v>0</v>
      </c>
      <c r="M62" s="35">
        <v>3</v>
      </c>
    </row>
    <row r="63" spans="1:13" ht="22.5">
      <c r="A63" s="44">
        <v>475</v>
      </c>
      <c r="B63" s="36">
        <v>1104551</v>
      </c>
      <c r="C63" s="37" t="s">
        <v>155</v>
      </c>
      <c r="D63" s="37" t="s">
        <v>47</v>
      </c>
      <c r="E63" s="37" t="s">
        <v>100</v>
      </c>
      <c r="F63" s="37" t="s">
        <v>49</v>
      </c>
      <c r="G63" s="39" t="s">
        <v>38</v>
      </c>
      <c r="H63" s="38"/>
      <c r="I63" s="40">
        <v>241.8</v>
      </c>
      <c r="J63" s="42">
        <v>212.27</v>
      </c>
      <c r="K63" s="41">
        <f t="shared" si="4"/>
        <v>0</v>
      </c>
      <c r="L63" s="45">
        <f t="shared" si="5"/>
        <v>0</v>
      </c>
      <c r="M63" s="35">
        <v>3</v>
      </c>
    </row>
    <row r="64" spans="1:13" ht="22.5">
      <c r="A64" s="44">
        <v>476</v>
      </c>
      <c r="B64" s="36">
        <v>1104552</v>
      </c>
      <c r="C64" s="37" t="s">
        <v>155</v>
      </c>
      <c r="D64" s="37" t="s">
        <v>47</v>
      </c>
      <c r="E64" s="37" t="s">
        <v>150</v>
      </c>
      <c r="F64" s="37" t="s">
        <v>49</v>
      </c>
      <c r="G64" s="39" t="s">
        <v>38</v>
      </c>
      <c r="H64" s="38"/>
      <c r="I64" s="40">
        <v>427.1</v>
      </c>
      <c r="J64" s="42">
        <v>374.95</v>
      </c>
      <c r="K64" s="41">
        <f t="shared" si="4"/>
        <v>0</v>
      </c>
      <c r="L64" s="45">
        <f t="shared" si="5"/>
        <v>0</v>
      </c>
      <c r="M64" s="35">
        <v>3</v>
      </c>
    </row>
    <row r="65" spans="1:13" ht="22.5">
      <c r="A65" s="44">
        <v>497</v>
      </c>
      <c r="B65" s="36">
        <v>1104772</v>
      </c>
      <c r="C65" s="37" t="s">
        <v>156</v>
      </c>
      <c r="D65" s="37" t="s">
        <v>47</v>
      </c>
      <c r="E65" s="37" t="s">
        <v>150</v>
      </c>
      <c r="F65" s="37" t="s">
        <v>113</v>
      </c>
      <c r="G65" s="39" t="s">
        <v>38</v>
      </c>
      <c r="H65" s="38"/>
      <c r="I65" s="40">
        <v>867.1</v>
      </c>
      <c r="J65" s="42">
        <v>849.84</v>
      </c>
      <c r="K65" s="41">
        <f t="shared" si="4"/>
        <v>0</v>
      </c>
      <c r="L65" s="45">
        <f t="shared" si="5"/>
        <v>0</v>
      </c>
      <c r="M65" s="35">
        <v>3</v>
      </c>
    </row>
    <row r="66" spans="1:13" ht="22.5">
      <c r="A66" s="44">
        <v>513</v>
      </c>
      <c r="B66" s="36">
        <v>1104470</v>
      </c>
      <c r="C66" s="37" t="s">
        <v>157</v>
      </c>
      <c r="D66" s="37" t="s">
        <v>158</v>
      </c>
      <c r="E66" s="37" t="s">
        <v>159</v>
      </c>
      <c r="F66" s="37" t="s">
        <v>83</v>
      </c>
      <c r="G66" s="39" t="s">
        <v>38</v>
      </c>
      <c r="H66" s="38"/>
      <c r="I66" s="40">
        <v>355.4</v>
      </c>
      <c r="J66" s="42">
        <v>344.77</v>
      </c>
      <c r="K66" s="41">
        <f t="shared" si="4"/>
        <v>0</v>
      </c>
      <c r="L66" s="45">
        <f t="shared" si="5"/>
        <v>0</v>
      </c>
      <c r="M66" s="35">
        <v>3</v>
      </c>
    </row>
    <row r="67" spans="1:13" ht="33.75">
      <c r="A67" s="44">
        <v>516</v>
      </c>
      <c r="B67" s="37">
        <v>1155511</v>
      </c>
      <c r="C67" s="37" t="s">
        <v>160</v>
      </c>
      <c r="D67" s="37" t="s">
        <v>158</v>
      </c>
      <c r="E67" s="37" t="s">
        <v>161</v>
      </c>
      <c r="F67" s="37" t="s">
        <v>162</v>
      </c>
      <c r="G67" s="39" t="s">
        <v>38</v>
      </c>
      <c r="H67" s="38"/>
      <c r="I67" s="40">
        <v>3347.7</v>
      </c>
      <c r="J67" s="42">
        <v>3131.77</v>
      </c>
      <c r="K67" s="41">
        <f t="shared" si="4"/>
        <v>0</v>
      </c>
      <c r="L67" s="45">
        <f t="shared" si="5"/>
        <v>0</v>
      </c>
      <c r="M67" s="35">
        <v>2</v>
      </c>
    </row>
    <row r="68" spans="1:13" ht="22.5">
      <c r="A68" s="44">
        <v>522</v>
      </c>
      <c r="B68" s="36">
        <v>4152075</v>
      </c>
      <c r="C68" s="37" t="s">
        <v>163</v>
      </c>
      <c r="D68" s="37" t="s">
        <v>164</v>
      </c>
      <c r="E68" s="37" t="s">
        <v>165</v>
      </c>
      <c r="F68" s="37" t="s">
        <v>49</v>
      </c>
      <c r="G68" s="39" t="s">
        <v>38</v>
      </c>
      <c r="H68" s="38"/>
      <c r="I68" s="40">
        <v>72</v>
      </c>
      <c r="J68" s="42">
        <v>65.82</v>
      </c>
      <c r="K68" s="41">
        <f t="shared" si="4"/>
        <v>0</v>
      </c>
      <c r="L68" s="45">
        <f t="shared" si="5"/>
        <v>0</v>
      </c>
      <c r="M68" s="35">
        <v>3</v>
      </c>
    </row>
    <row r="69" spans="1:13" ht="45">
      <c r="A69" s="44">
        <v>535</v>
      </c>
      <c r="B69" s="37">
        <v>6137312</v>
      </c>
      <c r="C69" s="37" t="s">
        <v>166</v>
      </c>
      <c r="D69" s="37" t="s">
        <v>167</v>
      </c>
      <c r="E69" s="37" t="s">
        <v>168</v>
      </c>
      <c r="F69" s="37" t="s">
        <v>169</v>
      </c>
      <c r="G69" s="39" t="s">
        <v>38</v>
      </c>
      <c r="H69" s="38"/>
      <c r="I69" s="40">
        <v>629.9</v>
      </c>
      <c r="J69" s="42">
        <v>622.34</v>
      </c>
      <c r="K69" s="41">
        <f t="shared" si="4"/>
        <v>0</v>
      </c>
      <c r="L69" s="45">
        <f t="shared" si="5"/>
        <v>0</v>
      </c>
      <c r="M69" s="35">
        <v>2</v>
      </c>
    </row>
    <row r="70" spans="1:13" ht="22.5">
      <c r="A70" s="44">
        <v>536</v>
      </c>
      <c r="B70" s="36">
        <v>6137082</v>
      </c>
      <c r="C70" s="37" t="s">
        <v>170</v>
      </c>
      <c r="D70" s="37" t="s">
        <v>171</v>
      </c>
      <c r="E70" s="37" t="s">
        <v>172</v>
      </c>
      <c r="F70" s="37" t="s">
        <v>49</v>
      </c>
      <c r="G70" s="39" t="s">
        <v>38</v>
      </c>
      <c r="H70" s="38"/>
      <c r="I70" s="40">
        <v>174.4</v>
      </c>
      <c r="J70" s="42">
        <v>159.45</v>
      </c>
      <c r="K70" s="41">
        <f t="shared" si="4"/>
        <v>0</v>
      </c>
      <c r="L70" s="45">
        <f t="shared" si="5"/>
        <v>0</v>
      </c>
      <c r="M70" s="35">
        <v>2</v>
      </c>
    </row>
    <row r="71" spans="1:13" ht="22.5">
      <c r="A71" s="44">
        <v>539</v>
      </c>
      <c r="B71" s="37">
        <v>6137510</v>
      </c>
      <c r="C71" s="37" t="s">
        <v>173</v>
      </c>
      <c r="D71" s="37" t="s">
        <v>174</v>
      </c>
      <c r="E71" s="37" t="s">
        <v>175</v>
      </c>
      <c r="F71" s="37" t="s">
        <v>176</v>
      </c>
      <c r="G71" s="39" t="s">
        <v>38</v>
      </c>
      <c r="H71" s="38"/>
      <c r="I71" s="40">
        <v>301.6</v>
      </c>
      <c r="J71" s="42">
        <v>280.78</v>
      </c>
      <c r="K71" s="41">
        <f t="shared" si="4"/>
        <v>0</v>
      </c>
      <c r="L71" s="45">
        <f t="shared" si="5"/>
        <v>0</v>
      </c>
      <c r="M71" s="35">
        <v>3</v>
      </c>
    </row>
    <row r="72" spans="1:13" ht="45">
      <c r="A72" s="44">
        <v>545</v>
      </c>
      <c r="B72" s="37">
        <v>1135277</v>
      </c>
      <c r="C72" s="37" t="s">
        <v>177</v>
      </c>
      <c r="D72" s="37" t="s">
        <v>47</v>
      </c>
      <c r="E72" s="37" t="s">
        <v>178</v>
      </c>
      <c r="F72" s="37" t="s">
        <v>179</v>
      </c>
      <c r="G72" s="39" t="s">
        <v>38</v>
      </c>
      <c r="H72" s="38"/>
      <c r="I72" s="40">
        <v>786.8</v>
      </c>
      <c r="J72" s="42">
        <v>714.65</v>
      </c>
      <c r="K72" s="41">
        <f t="shared" si="4"/>
        <v>0</v>
      </c>
      <c r="L72" s="45">
        <f t="shared" si="5"/>
        <v>0</v>
      </c>
      <c r="M72" s="35">
        <v>4</v>
      </c>
    </row>
    <row r="73" spans="1:13" ht="22.5">
      <c r="A73" s="44">
        <v>553</v>
      </c>
      <c r="B73" s="37">
        <v>1048790</v>
      </c>
      <c r="C73" s="37" t="s">
        <v>180</v>
      </c>
      <c r="D73" s="37" t="s">
        <v>47</v>
      </c>
      <c r="E73" s="37" t="s">
        <v>181</v>
      </c>
      <c r="F73" s="37" t="s">
        <v>182</v>
      </c>
      <c r="G73" s="39" t="s">
        <v>38</v>
      </c>
      <c r="H73" s="38"/>
      <c r="I73" s="40">
        <v>1315.9</v>
      </c>
      <c r="J73" s="43">
        <v>1195.23</v>
      </c>
      <c r="K73" s="41">
        <f t="shared" si="4"/>
        <v>0</v>
      </c>
      <c r="L73" s="45">
        <f t="shared" si="5"/>
        <v>0</v>
      </c>
      <c r="M73" s="35">
        <v>4</v>
      </c>
    </row>
    <row r="74" spans="1:13" ht="33.75">
      <c r="A74" s="44">
        <v>554</v>
      </c>
      <c r="B74" s="36">
        <v>1048781</v>
      </c>
      <c r="C74" s="37" t="s">
        <v>183</v>
      </c>
      <c r="D74" s="37" t="s">
        <v>40</v>
      </c>
      <c r="E74" s="37" t="s">
        <v>184</v>
      </c>
      <c r="F74" s="37" t="s">
        <v>185</v>
      </c>
      <c r="G74" s="39" t="s">
        <v>38</v>
      </c>
      <c r="H74" s="38"/>
      <c r="I74" s="40">
        <v>193.2</v>
      </c>
      <c r="J74" s="42">
        <v>175.48</v>
      </c>
      <c r="K74" s="41">
        <f aca="true" t="shared" si="6" ref="K74:K136">H74*I74</f>
        <v>0</v>
      </c>
      <c r="L74" s="45">
        <f aca="true" t="shared" si="7" ref="L74:L136">H74*J74</f>
        <v>0</v>
      </c>
      <c r="M74" s="35">
        <v>4</v>
      </c>
    </row>
    <row r="75" spans="1:13" ht="33.75">
      <c r="A75" s="44">
        <v>555</v>
      </c>
      <c r="B75" s="36">
        <v>1048331</v>
      </c>
      <c r="C75" s="37" t="s">
        <v>186</v>
      </c>
      <c r="D75" s="37" t="s">
        <v>73</v>
      </c>
      <c r="E75" s="37" t="s">
        <v>187</v>
      </c>
      <c r="F75" s="37" t="s">
        <v>188</v>
      </c>
      <c r="G75" s="39" t="s">
        <v>38</v>
      </c>
      <c r="H75" s="38"/>
      <c r="I75" s="40">
        <v>2350.8</v>
      </c>
      <c r="J75" s="42">
        <v>2135.23</v>
      </c>
      <c r="K75" s="41">
        <f t="shared" si="6"/>
        <v>0</v>
      </c>
      <c r="L75" s="45">
        <f t="shared" si="7"/>
        <v>0</v>
      </c>
      <c r="M75" s="35">
        <v>3</v>
      </c>
    </row>
    <row r="76" spans="1:13" ht="33.75">
      <c r="A76" s="44">
        <v>556</v>
      </c>
      <c r="B76" s="37">
        <v>1048176</v>
      </c>
      <c r="C76" s="37" t="s">
        <v>189</v>
      </c>
      <c r="D76" s="37" t="s">
        <v>40</v>
      </c>
      <c r="E76" s="37" t="s">
        <v>190</v>
      </c>
      <c r="F76" s="37" t="s">
        <v>191</v>
      </c>
      <c r="G76" s="39" t="s">
        <v>38</v>
      </c>
      <c r="H76" s="38"/>
      <c r="I76" s="40">
        <v>425.7</v>
      </c>
      <c r="J76" s="42">
        <v>386.66</v>
      </c>
      <c r="K76" s="41">
        <f t="shared" si="6"/>
        <v>0</v>
      </c>
      <c r="L76" s="45">
        <f t="shared" si="7"/>
        <v>0</v>
      </c>
      <c r="M76" s="35">
        <v>4</v>
      </c>
    </row>
    <row r="77" spans="1:13" ht="33.75">
      <c r="A77" s="44">
        <v>557</v>
      </c>
      <c r="B77" s="37">
        <v>1048720</v>
      </c>
      <c r="C77" s="37" t="s">
        <v>192</v>
      </c>
      <c r="D77" s="37" t="s">
        <v>40</v>
      </c>
      <c r="E77" s="37" t="s">
        <v>193</v>
      </c>
      <c r="F77" s="37" t="s">
        <v>194</v>
      </c>
      <c r="G77" s="39" t="s">
        <v>38</v>
      </c>
      <c r="H77" s="38"/>
      <c r="I77" s="40">
        <v>550.2</v>
      </c>
      <c r="J77" s="42">
        <v>499.74</v>
      </c>
      <c r="K77" s="41">
        <f t="shared" si="6"/>
        <v>0</v>
      </c>
      <c r="L77" s="45">
        <f t="shared" si="7"/>
        <v>0</v>
      </c>
      <c r="M77" s="35">
        <v>3</v>
      </c>
    </row>
    <row r="78" spans="1:13" ht="22.5">
      <c r="A78" s="44">
        <v>596</v>
      </c>
      <c r="B78" s="36">
        <v>1040050</v>
      </c>
      <c r="C78" s="37" t="s">
        <v>195</v>
      </c>
      <c r="D78" s="37" t="s">
        <v>73</v>
      </c>
      <c r="E78" s="37" t="s">
        <v>196</v>
      </c>
      <c r="F78" s="37" t="s">
        <v>49</v>
      </c>
      <c r="G78" s="39" t="s">
        <v>38</v>
      </c>
      <c r="H78" s="38"/>
      <c r="I78" s="40">
        <v>130.3</v>
      </c>
      <c r="J78" s="42">
        <v>119.13</v>
      </c>
      <c r="K78" s="41">
        <f t="shared" si="6"/>
        <v>0</v>
      </c>
      <c r="L78" s="45">
        <f t="shared" si="7"/>
        <v>0</v>
      </c>
      <c r="M78" s="35">
        <v>2</v>
      </c>
    </row>
    <row r="79" spans="1:13" ht="22.5">
      <c r="A79" s="44">
        <v>597</v>
      </c>
      <c r="B79" s="36">
        <v>1040230</v>
      </c>
      <c r="C79" s="37" t="s">
        <v>197</v>
      </c>
      <c r="D79" s="37" t="s">
        <v>73</v>
      </c>
      <c r="E79" s="37" t="s">
        <v>198</v>
      </c>
      <c r="F79" s="37" t="s">
        <v>80</v>
      </c>
      <c r="G79" s="39" t="s">
        <v>38</v>
      </c>
      <c r="H79" s="38"/>
      <c r="I79" s="40">
        <v>102.3</v>
      </c>
      <c r="J79" s="42">
        <v>100.98</v>
      </c>
      <c r="K79" s="41">
        <f t="shared" si="6"/>
        <v>0</v>
      </c>
      <c r="L79" s="45">
        <f t="shared" si="7"/>
        <v>0</v>
      </c>
      <c r="M79" s="35">
        <v>3</v>
      </c>
    </row>
    <row r="80" spans="1:13" ht="22.5">
      <c r="A80" s="44">
        <v>604</v>
      </c>
      <c r="B80" s="36">
        <v>1022515</v>
      </c>
      <c r="C80" s="37" t="s">
        <v>199</v>
      </c>
      <c r="D80" s="37" t="s">
        <v>158</v>
      </c>
      <c r="E80" s="37" t="s">
        <v>200</v>
      </c>
      <c r="F80" s="37" t="s">
        <v>90</v>
      </c>
      <c r="G80" s="39" t="s">
        <v>38</v>
      </c>
      <c r="H80" s="38"/>
      <c r="I80" s="40">
        <v>75.1</v>
      </c>
      <c r="J80" s="42">
        <v>67.67</v>
      </c>
      <c r="K80" s="41">
        <f t="shared" si="6"/>
        <v>0</v>
      </c>
      <c r="L80" s="45">
        <f t="shared" si="7"/>
        <v>0</v>
      </c>
      <c r="M80" s="35">
        <v>4</v>
      </c>
    </row>
    <row r="81" spans="1:13" ht="45">
      <c r="A81" s="44">
        <v>607</v>
      </c>
      <c r="B81" s="36">
        <v>3021146</v>
      </c>
      <c r="C81" s="37" t="s">
        <v>201</v>
      </c>
      <c r="D81" s="37" t="s">
        <v>202</v>
      </c>
      <c r="E81" s="37" t="s">
        <v>203</v>
      </c>
      <c r="F81" s="37" t="s">
        <v>49</v>
      </c>
      <c r="G81" s="39" t="s">
        <v>38</v>
      </c>
      <c r="H81" s="38"/>
      <c r="I81" s="40">
        <v>131.8</v>
      </c>
      <c r="J81" s="42">
        <v>120.5</v>
      </c>
      <c r="K81" s="41">
        <f t="shared" si="6"/>
        <v>0</v>
      </c>
      <c r="L81" s="45">
        <f t="shared" si="7"/>
        <v>0</v>
      </c>
      <c r="M81" s="35">
        <v>2</v>
      </c>
    </row>
    <row r="82" spans="1:13" ht="22.5">
      <c r="A82" s="44">
        <v>613</v>
      </c>
      <c r="B82" s="36">
        <v>3021147</v>
      </c>
      <c r="C82" s="37" t="s">
        <v>204</v>
      </c>
      <c r="D82" s="37" t="s">
        <v>202</v>
      </c>
      <c r="E82" s="37" t="s">
        <v>205</v>
      </c>
      <c r="F82" s="37" t="s">
        <v>206</v>
      </c>
      <c r="G82" s="39" t="s">
        <v>38</v>
      </c>
      <c r="H82" s="38"/>
      <c r="I82" s="40">
        <v>131.8</v>
      </c>
      <c r="J82" s="42">
        <v>120.5</v>
      </c>
      <c r="K82" s="41">
        <f t="shared" si="6"/>
        <v>0</v>
      </c>
      <c r="L82" s="45">
        <f t="shared" si="7"/>
        <v>0</v>
      </c>
      <c r="M82" s="35">
        <v>3</v>
      </c>
    </row>
    <row r="83" spans="1:13" ht="33.75">
      <c r="A83" s="44">
        <v>629</v>
      </c>
      <c r="B83" s="36">
        <v>3321875</v>
      </c>
      <c r="C83" s="37" t="s">
        <v>207</v>
      </c>
      <c r="D83" s="37" t="s">
        <v>202</v>
      </c>
      <c r="E83" s="37" t="s">
        <v>208</v>
      </c>
      <c r="F83" s="37" t="s">
        <v>49</v>
      </c>
      <c r="G83" s="39" t="s">
        <v>38</v>
      </c>
      <c r="H83" s="38"/>
      <c r="I83" s="40">
        <v>167.7</v>
      </c>
      <c r="J83" s="42">
        <v>153.32</v>
      </c>
      <c r="K83" s="41">
        <f t="shared" si="6"/>
        <v>0</v>
      </c>
      <c r="L83" s="45">
        <f t="shared" si="7"/>
        <v>0</v>
      </c>
      <c r="M83" s="35">
        <v>2</v>
      </c>
    </row>
    <row r="84" spans="1:13" ht="33.75">
      <c r="A84" s="44">
        <v>649</v>
      </c>
      <c r="B84" s="36">
        <v>3026210</v>
      </c>
      <c r="C84" s="37" t="s">
        <v>209</v>
      </c>
      <c r="D84" s="37" t="s">
        <v>39</v>
      </c>
      <c r="E84" s="37" t="s">
        <v>210</v>
      </c>
      <c r="F84" s="37" t="s">
        <v>211</v>
      </c>
      <c r="G84" s="39" t="s">
        <v>38</v>
      </c>
      <c r="H84" s="38"/>
      <c r="I84" s="40">
        <v>155.9</v>
      </c>
      <c r="J84" s="42">
        <v>142.53</v>
      </c>
      <c r="K84" s="41">
        <f t="shared" si="6"/>
        <v>0</v>
      </c>
      <c r="L84" s="45">
        <f t="shared" si="7"/>
        <v>0</v>
      </c>
      <c r="M84" s="35">
        <v>2</v>
      </c>
    </row>
    <row r="85" spans="1:13" ht="22.5">
      <c r="A85" s="44">
        <v>651</v>
      </c>
      <c r="B85" s="36">
        <v>1325152</v>
      </c>
      <c r="C85" s="37" t="s">
        <v>212</v>
      </c>
      <c r="D85" s="37" t="s">
        <v>47</v>
      </c>
      <c r="E85" s="37" t="s">
        <v>213</v>
      </c>
      <c r="F85" s="37" t="s">
        <v>90</v>
      </c>
      <c r="G85" s="39" t="s">
        <v>38</v>
      </c>
      <c r="H85" s="38"/>
      <c r="I85" s="40">
        <v>242.6</v>
      </c>
      <c r="J85" s="42">
        <v>218.6</v>
      </c>
      <c r="K85" s="41">
        <f t="shared" si="6"/>
        <v>0</v>
      </c>
      <c r="L85" s="45">
        <f t="shared" si="7"/>
        <v>0</v>
      </c>
      <c r="M85" s="35">
        <v>4</v>
      </c>
    </row>
    <row r="86" spans="1:13" ht="22.5">
      <c r="A86" s="44">
        <v>652</v>
      </c>
      <c r="B86" s="36">
        <v>1325153</v>
      </c>
      <c r="C86" s="37" t="s">
        <v>212</v>
      </c>
      <c r="D86" s="37" t="s">
        <v>73</v>
      </c>
      <c r="E86" s="37" t="s">
        <v>214</v>
      </c>
      <c r="F86" s="37" t="s">
        <v>90</v>
      </c>
      <c r="G86" s="39" t="s">
        <v>38</v>
      </c>
      <c r="H86" s="38"/>
      <c r="I86" s="40">
        <v>400.7</v>
      </c>
      <c r="J86" s="43">
        <v>361.07</v>
      </c>
      <c r="K86" s="41">
        <f t="shared" si="6"/>
        <v>0</v>
      </c>
      <c r="L86" s="45">
        <f t="shared" si="7"/>
        <v>0</v>
      </c>
      <c r="M86" s="35">
        <v>5</v>
      </c>
    </row>
    <row r="87" spans="1:13" ht="22.5">
      <c r="A87" s="44">
        <v>672</v>
      </c>
      <c r="B87" s="37">
        <v>1325470</v>
      </c>
      <c r="C87" s="37" t="s">
        <v>215</v>
      </c>
      <c r="D87" s="37" t="s">
        <v>158</v>
      </c>
      <c r="E87" s="37" t="s">
        <v>216</v>
      </c>
      <c r="F87" s="37" t="s">
        <v>146</v>
      </c>
      <c r="G87" s="39" t="s">
        <v>38</v>
      </c>
      <c r="H87" s="38"/>
      <c r="I87" s="40">
        <v>234</v>
      </c>
      <c r="J87" s="42">
        <v>179.71</v>
      </c>
      <c r="K87" s="41">
        <f t="shared" si="6"/>
        <v>0</v>
      </c>
      <c r="L87" s="45">
        <f t="shared" si="7"/>
        <v>0</v>
      </c>
      <c r="M87" s="35">
        <v>3</v>
      </c>
    </row>
    <row r="88" spans="1:13" ht="22.5">
      <c r="A88" s="44">
        <v>673</v>
      </c>
      <c r="B88" s="37">
        <v>1325472</v>
      </c>
      <c r="C88" s="37" t="s">
        <v>217</v>
      </c>
      <c r="D88" s="37" t="s">
        <v>47</v>
      </c>
      <c r="E88" s="37" t="s">
        <v>218</v>
      </c>
      <c r="F88" s="37" t="s">
        <v>146</v>
      </c>
      <c r="G88" s="39" t="s">
        <v>38</v>
      </c>
      <c r="H88" s="38"/>
      <c r="I88" s="40">
        <v>191.3</v>
      </c>
      <c r="J88" s="42">
        <v>151.5</v>
      </c>
      <c r="K88" s="41">
        <f t="shared" si="6"/>
        <v>0</v>
      </c>
      <c r="L88" s="45">
        <f t="shared" si="7"/>
        <v>0</v>
      </c>
      <c r="M88" s="35">
        <v>3</v>
      </c>
    </row>
    <row r="89" spans="1:13" ht="22.5">
      <c r="A89" s="44">
        <v>708</v>
      </c>
      <c r="B89" s="37">
        <v>1329506</v>
      </c>
      <c r="C89" s="37" t="s">
        <v>219</v>
      </c>
      <c r="D89" s="37" t="s">
        <v>47</v>
      </c>
      <c r="E89" s="37" t="s">
        <v>220</v>
      </c>
      <c r="F89" s="37" t="s">
        <v>221</v>
      </c>
      <c r="G89" s="39" t="s">
        <v>38</v>
      </c>
      <c r="H89" s="38"/>
      <c r="I89" s="40">
        <v>290</v>
      </c>
      <c r="J89" s="42">
        <v>254.59</v>
      </c>
      <c r="K89" s="41">
        <f t="shared" si="6"/>
        <v>0</v>
      </c>
      <c r="L89" s="45">
        <f t="shared" si="7"/>
        <v>0</v>
      </c>
      <c r="M89" s="35">
        <v>3</v>
      </c>
    </row>
    <row r="90" spans="1:13" ht="22.5">
      <c r="A90" s="44">
        <v>709</v>
      </c>
      <c r="B90" s="37">
        <v>1329505</v>
      </c>
      <c r="C90" s="37" t="s">
        <v>219</v>
      </c>
      <c r="D90" s="37" t="s">
        <v>47</v>
      </c>
      <c r="E90" s="37" t="s">
        <v>222</v>
      </c>
      <c r="F90" s="37" t="s">
        <v>221</v>
      </c>
      <c r="G90" s="39" t="s">
        <v>38</v>
      </c>
      <c r="H90" s="38"/>
      <c r="I90" s="40">
        <v>483.6</v>
      </c>
      <c r="J90" s="42">
        <v>424.55</v>
      </c>
      <c r="K90" s="41">
        <f t="shared" si="6"/>
        <v>0</v>
      </c>
      <c r="L90" s="45">
        <f t="shared" si="7"/>
        <v>0</v>
      </c>
      <c r="M90" s="35">
        <v>3</v>
      </c>
    </row>
    <row r="91" spans="1:13" ht="22.5">
      <c r="A91" s="44">
        <v>732</v>
      </c>
      <c r="B91" s="36">
        <v>1328505</v>
      </c>
      <c r="C91" s="37" t="s">
        <v>223</v>
      </c>
      <c r="D91" s="37" t="s">
        <v>224</v>
      </c>
      <c r="E91" s="37" t="s">
        <v>225</v>
      </c>
      <c r="F91" s="37" t="s">
        <v>226</v>
      </c>
      <c r="G91" s="39" t="s">
        <v>38</v>
      </c>
      <c r="H91" s="38"/>
      <c r="I91" s="40">
        <v>16683.7</v>
      </c>
      <c r="J91" s="42">
        <v>16380.05</v>
      </c>
      <c r="K91" s="41">
        <f t="shared" si="6"/>
        <v>0</v>
      </c>
      <c r="L91" s="45">
        <f t="shared" si="7"/>
        <v>0</v>
      </c>
      <c r="M91" s="35">
        <v>2</v>
      </c>
    </row>
    <row r="92" spans="1:13" ht="22.5">
      <c r="A92" s="44">
        <v>733</v>
      </c>
      <c r="B92" s="36">
        <v>1328512</v>
      </c>
      <c r="C92" s="37" t="s">
        <v>227</v>
      </c>
      <c r="D92" s="37" t="s">
        <v>41</v>
      </c>
      <c r="E92" s="37" t="s">
        <v>228</v>
      </c>
      <c r="F92" s="37" t="s">
        <v>229</v>
      </c>
      <c r="G92" s="39" t="s">
        <v>38</v>
      </c>
      <c r="H92" s="38"/>
      <c r="I92" s="40">
        <v>13859.7</v>
      </c>
      <c r="J92" s="42">
        <v>13607.45</v>
      </c>
      <c r="K92" s="41">
        <f t="shared" si="6"/>
        <v>0</v>
      </c>
      <c r="L92" s="45">
        <f t="shared" si="7"/>
        <v>0</v>
      </c>
      <c r="M92" s="35">
        <v>2</v>
      </c>
    </row>
    <row r="93" spans="1:13" ht="33.75">
      <c r="A93" s="44">
        <v>756</v>
      </c>
      <c r="B93" s="36">
        <v>3048915</v>
      </c>
      <c r="C93" s="37" t="s">
        <v>231</v>
      </c>
      <c r="D93" s="37" t="s">
        <v>230</v>
      </c>
      <c r="E93" s="37" t="s">
        <v>232</v>
      </c>
      <c r="F93" s="37" t="s">
        <v>113</v>
      </c>
      <c r="G93" s="39" t="s">
        <v>38</v>
      </c>
      <c r="H93" s="38"/>
      <c r="I93" s="40">
        <v>6007.5</v>
      </c>
      <c r="J93" s="42">
        <v>5880.14</v>
      </c>
      <c r="K93" s="41">
        <f t="shared" si="6"/>
        <v>0</v>
      </c>
      <c r="L93" s="45">
        <f t="shared" si="7"/>
        <v>0</v>
      </c>
      <c r="M93" s="35">
        <v>3</v>
      </c>
    </row>
    <row r="94" spans="1:13" ht="22.5">
      <c r="A94" s="44">
        <v>762</v>
      </c>
      <c r="B94" s="36">
        <v>1037076</v>
      </c>
      <c r="C94" s="37" t="s">
        <v>233</v>
      </c>
      <c r="D94" s="37" t="s">
        <v>47</v>
      </c>
      <c r="E94" s="37" t="s">
        <v>145</v>
      </c>
      <c r="F94" s="37" t="s">
        <v>113</v>
      </c>
      <c r="G94" s="39" t="s">
        <v>38</v>
      </c>
      <c r="H94" s="38"/>
      <c r="I94" s="40">
        <v>2029.2004800000002</v>
      </c>
      <c r="J94" s="42">
        <v>1986.18</v>
      </c>
      <c r="K94" s="41">
        <f t="shared" si="6"/>
        <v>0</v>
      </c>
      <c r="L94" s="45">
        <f t="shared" si="7"/>
        <v>0</v>
      </c>
      <c r="M94" s="35">
        <v>3</v>
      </c>
    </row>
    <row r="95" spans="1:13" ht="22.5">
      <c r="A95" s="44">
        <v>765</v>
      </c>
      <c r="B95" s="36">
        <v>1039326</v>
      </c>
      <c r="C95" s="37" t="s">
        <v>234</v>
      </c>
      <c r="D95" s="37" t="s">
        <v>47</v>
      </c>
      <c r="E95" s="37" t="s">
        <v>235</v>
      </c>
      <c r="F95" s="37" t="s">
        <v>113</v>
      </c>
      <c r="G95" s="39" t="s">
        <v>38</v>
      </c>
      <c r="H95" s="38"/>
      <c r="I95" s="40">
        <v>1381</v>
      </c>
      <c r="J95" s="42">
        <v>1351.72</v>
      </c>
      <c r="K95" s="41">
        <f t="shared" si="6"/>
        <v>0</v>
      </c>
      <c r="L95" s="45">
        <f t="shared" si="7"/>
        <v>0</v>
      </c>
      <c r="M95" s="35">
        <v>3</v>
      </c>
    </row>
    <row r="96" spans="1:13" ht="22.5">
      <c r="A96" s="44">
        <v>788</v>
      </c>
      <c r="B96" s="37">
        <v>1014301</v>
      </c>
      <c r="C96" s="37" t="s">
        <v>236</v>
      </c>
      <c r="D96" s="37" t="s">
        <v>47</v>
      </c>
      <c r="E96" s="37" t="s">
        <v>237</v>
      </c>
      <c r="F96" s="37" t="s">
        <v>83</v>
      </c>
      <c r="G96" s="39" t="s">
        <v>38</v>
      </c>
      <c r="H96" s="38"/>
      <c r="I96" s="40">
        <v>4741.4</v>
      </c>
      <c r="J96" s="42">
        <v>4599.63</v>
      </c>
      <c r="K96" s="41">
        <f t="shared" si="6"/>
        <v>0</v>
      </c>
      <c r="L96" s="45">
        <f t="shared" si="7"/>
        <v>0</v>
      </c>
      <c r="M96" s="35">
        <v>3</v>
      </c>
    </row>
    <row r="97" spans="1:13" ht="45">
      <c r="A97" s="44">
        <v>837</v>
      </c>
      <c r="B97" s="36">
        <v>9087201</v>
      </c>
      <c r="C97" s="37" t="s">
        <v>238</v>
      </c>
      <c r="D97" s="37" t="s">
        <v>239</v>
      </c>
      <c r="E97" s="37" t="s">
        <v>240</v>
      </c>
      <c r="F97" s="37" t="s">
        <v>241</v>
      </c>
      <c r="G97" s="39" t="s">
        <v>38</v>
      </c>
      <c r="H97" s="38"/>
      <c r="I97" s="40">
        <v>734.9</v>
      </c>
      <c r="J97" s="42">
        <v>687.49</v>
      </c>
      <c r="K97" s="41">
        <f t="shared" si="6"/>
        <v>0</v>
      </c>
      <c r="L97" s="45">
        <f t="shared" si="7"/>
        <v>0</v>
      </c>
      <c r="M97" s="35">
        <v>2</v>
      </c>
    </row>
    <row r="98" spans="1:13" ht="45">
      <c r="A98" s="44">
        <v>838</v>
      </c>
      <c r="B98" s="36">
        <v>9087202</v>
      </c>
      <c r="C98" s="37" t="s">
        <v>238</v>
      </c>
      <c r="D98" s="37" t="s">
        <v>239</v>
      </c>
      <c r="E98" s="37" t="s">
        <v>242</v>
      </c>
      <c r="F98" s="37" t="s">
        <v>241</v>
      </c>
      <c r="G98" s="39" t="s">
        <v>38</v>
      </c>
      <c r="H98" s="38"/>
      <c r="I98" s="40">
        <v>1469.7</v>
      </c>
      <c r="J98" s="43">
        <v>1374.9</v>
      </c>
      <c r="K98" s="41">
        <f t="shared" si="6"/>
        <v>0</v>
      </c>
      <c r="L98" s="45">
        <f t="shared" si="7"/>
        <v>0</v>
      </c>
      <c r="M98" s="35">
        <v>2</v>
      </c>
    </row>
    <row r="99" spans="1:13" ht="45">
      <c r="A99" s="44">
        <v>839</v>
      </c>
      <c r="B99" s="36">
        <v>9087203</v>
      </c>
      <c r="C99" s="37" t="s">
        <v>238</v>
      </c>
      <c r="D99" s="37" t="s">
        <v>239</v>
      </c>
      <c r="E99" s="37" t="s">
        <v>243</v>
      </c>
      <c r="F99" s="37" t="s">
        <v>241</v>
      </c>
      <c r="G99" s="39" t="s">
        <v>38</v>
      </c>
      <c r="H99" s="38"/>
      <c r="I99" s="40">
        <v>2493.5</v>
      </c>
      <c r="J99" s="42">
        <v>2332.66</v>
      </c>
      <c r="K99" s="41">
        <f t="shared" si="6"/>
        <v>0</v>
      </c>
      <c r="L99" s="45">
        <f t="shared" si="7"/>
        <v>0</v>
      </c>
      <c r="M99" s="35">
        <v>2</v>
      </c>
    </row>
    <row r="100" spans="1:13" ht="45">
      <c r="A100" s="44">
        <v>840</v>
      </c>
      <c r="B100" s="36">
        <v>9087200</v>
      </c>
      <c r="C100" s="37" t="s">
        <v>238</v>
      </c>
      <c r="D100" s="37" t="s">
        <v>239</v>
      </c>
      <c r="E100" s="37" t="s">
        <v>244</v>
      </c>
      <c r="F100" s="37" t="s">
        <v>241</v>
      </c>
      <c r="G100" s="39" t="s">
        <v>38</v>
      </c>
      <c r="H100" s="38"/>
      <c r="I100" s="40">
        <v>2462.9</v>
      </c>
      <c r="J100" s="42">
        <v>2304.04</v>
      </c>
      <c r="K100" s="41">
        <f t="shared" si="6"/>
        <v>0</v>
      </c>
      <c r="L100" s="45">
        <f t="shared" si="7"/>
        <v>0</v>
      </c>
      <c r="M100" s="35">
        <v>2</v>
      </c>
    </row>
    <row r="101" spans="1:13" ht="33.75">
      <c r="A101" s="44">
        <v>843</v>
      </c>
      <c r="B101" s="36">
        <v>1087651</v>
      </c>
      <c r="C101" s="37" t="s">
        <v>245</v>
      </c>
      <c r="D101" s="37" t="s">
        <v>139</v>
      </c>
      <c r="E101" s="37" t="s">
        <v>246</v>
      </c>
      <c r="F101" s="37" t="s">
        <v>113</v>
      </c>
      <c r="G101" s="39" t="s">
        <v>38</v>
      </c>
      <c r="H101" s="38"/>
      <c r="I101" s="40">
        <v>502.3</v>
      </c>
      <c r="J101" s="42">
        <v>492.3</v>
      </c>
      <c r="K101" s="41">
        <f t="shared" si="6"/>
        <v>0</v>
      </c>
      <c r="L101" s="45">
        <f t="shared" si="7"/>
        <v>0</v>
      </c>
      <c r="M101" s="35">
        <v>3</v>
      </c>
    </row>
    <row r="102" spans="1:13" ht="33.75">
      <c r="A102" s="44">
        <v>853</v>
      </c>
      <c r="B102" s="36">
        <v>1084402</v>
      </c>
      <c r="C102" s="37" t="s">
        <v>247</v>
      </c>
      <c r="D102" s="37" t="s">
        <v>73</v>
      </c>
      <c r="E102" s="37" t="s">
        <v>74</v>
      </c>
      <c r="F102" s="37" t="s">
        <v>127</v>
      </c>
      <c r="G102" s="39" t="s">
        <v>38</v>
      </c>
      <c r="H102" s="38"/>
      <c r="I102" s="40">
        <v>100.9</v>
      </c>
      <c r="J102" s="42">
        <v>92.25</v>
      </c>
      <c r="K102" s="41">
        <f t="shared" si="6"/>
        <v>0</v>
      </c>
      <c r="L102" s="45">
        <f t="shared" si="7"/>
        <v>0</v>
      </c>
      <c r="M102" s="35">
        <v>2</v>
      </c>
    </row>
    <row r="103" spans="1:13" ht="22.5">
      <c r="A103" s="44">
        <v>855</v>
      </c>
      <c r="B103" s="36">
        <v>1084070</v>
      </c>
      <c r="C103" s="37" t="s">
        <v>248</v>
      </c>
      <c r="D103" s="37" t="s">
        <v>73</v>
      </c>
      <c r="E103" s="37" t="s">
        <v>249</v>
      </c>
      <c r="F103" s="37" t="s">
        <v>49</v>
      </c>
      <c r="G103" s="39" t="s">
        <v>38</v>
      </c>
      <c r="H103" s="38"/>
      <c r="I103" s="40">
        <v>263.4</v>
      </c>
      <c r="J103" s="42">
        <v>240.82</v>
      </c>
      <c r="K103" s="41">
        <f t="shared" si="6"/>
        <v>0</v>
      </c>
      <c r="L103" s="45">
        <f t="shared" si="7"/>
        <v>0</v>
      </c>
      <c r="M103" s="35">
        <v>2</v>
      </c>
    </row>
    <row r="104" spans="1:13" ht="56.25">
      <c r="A104" s="44">
        <v>861</v>
      </c>
      <c r="B104" s="36">
        <v>1084500</v>
      </c>
      <c r="C104" s="37" t="s">
        <v>250</v>
      </c>
      <c r="D104" s="37" t="s">
        <v>251</v>
      </c>
      <c r="E104" s="37" t="s">
        <v>252</v>
      </c>
      <c r="F104" s="37" t="s">
        <v>253</v>
      </c>
      <c r="G104" s="39" t="s">
        <v>38</v>
      </c>
      <c r="H104" s="38"/>
      <c r="I104" s="40">
        <v>346.4</v>
      </c>
      <c r="J104" s="42">
        <v>336.04</v>
      </c>
      <c r="K104" s="41">
        <f t="shared" si="6"/>
        <v>0</v>
      </c>
      <c r="L104" s="45">
        <f t="shared" si="7"/>
        <v>0</v>
      </c>
      <c r="M104" s="35">
        <v>3</v>
      </c>
    </row>
    <row r="105" spans="1:13" ht="22.5">
      <c r="A105" s="44">
        <v>868</v>
      </c>
      <c r="B105" s="36">
        <v>1084827</v>
      </c>
      <c r="C105" s="37" t="s">
        <v>254</v>
      </c>
      <c r="D105" s="37" t="s">
        <v>73</v>
      </c>
      <c r="E105" s="37" t="s">
        <v>255</v>
      </c>
      <c r="F105" s="37" t="s">
        <v>49</v>
      </c>
      <c r="G105" s="39" t="s">
        <v>38</v>
      </c>
      <c r="H105" s="38"/>
      <c r="I105" s="40">
        <v>145.4</v>
      </c>
      <c r="J105" s="42">
        <v>132.93</v>
      </c>
      <c r="K105" s="41">
        <f t="shared" si="6"/>
        <v>0</v>
      </c>
      <c r="L105" s="45">
        <f t="shared" si="7"/>
        <v>0</v>
      </c>
      <c r="M105" s="35">
        <v>3</v>
      </c>
    </row>
    <row r="106" spans="1:13" ht="22.5">
      <c r="A106" s="44">
        <v>869</v>
      </c>
      <c r="B106" s="36">
        <v>1084826</v>
      </c>
      <c r="C106" s="37" t="s">
        <v>254</v>
      </c>
      <c r="D106" s="37" t="s">
        <v>73</v>
      </c>
      <c r="E106" s="37" t="s">
        <v>256</v>
      </c>
      <c r="F106" s="37" t="s">
        <v>49</v>
      </c>
      <c r="G106" s="39" t="s">
        <v>38</v>
      </c>
      <c r="H106" s="38"/>
      <c r="I106" s="40">
        <v>310.8</v>
      </c>
      <c r="J106" s="42">
        <v>284.16</v>
      </c>
      <c r="K106" s="41">
        <f t="shared" si="6"/>
        <v>0</v>
      </c>
      <c r="L106" s="45">
        <f t="shared" si="7"/>
        <v>0</v>
      </c>
      <c r="M106" s="35">
        <v>3</v>
      </c>
    </row>
    <row r="107" spans="1:13" ht="22.5">
      <c r="A107" s="44">
        <v>870</v>
      </c>
      <c r="B107" s="36">
        <v>1084825</v>
      </c>
      <c r="C107" s="37" t="s">
        <v>254</v>
      </c>
      <c r="D107" s="37" t="s">
        <v>73</v>
      </c>
      <c r="E107" s="37" t="s">
        <v>159</v>
      </c>
      <c r="F107" s="37" t="s">
        <v>49</v>
      </c>
      <c r="G107" s="39" t="s">
        <v>38</v>
      </c>
      <c r="H107" s="38"/>
      <c r="I107" s="40">
        <v>573.1</v>
      </c>
      <c r="J107" s="42">
        <v>523.98</v>
      </c>
      <c r="K107" s="41">
        <f t="shared" si="6"/>
        <v>0</v>
      </c>
      <c r="L107" s="45">
        <f t="shared" si="7"/>
        <v>0</v>
      </c>
      <c r="M107" s="35">
        <v>2</v>
      </c>
    </row>
    <row r="108" spans="1:13" ht="22.5">
      <c r="A108" s="44">
        <v>888</v>
      </c>
      <c r="B108" s="36">
        <v>1084832</v>
      </c>
      <c r="C108" s="37" t="s">
        <v>257</v>
      </c>
      <c r="D108" s="37" t="s">
        <v>47</v>
      </c>
      <c r="E108" s="37" t="s">
        <v>70</v>
      </c>
      <c r="F108" s="37" t="s">
        <v>113</v>
      </c>
      <c r="G108" s="39" t="s">
        <v>38</v>
      </c>
      <c r="H108" s="38"/>
      <c r="I108" s="40">
        <v>1258.1</v>
      </c>
      <c r="J108" s="42">
        <v>1234.07</v>
      </c>
      <c r="K108" s="41">
        <f t="shared" si="6"/>
        <v>0</v>
      </c>
      <c r="L108" s="45">
        <f t="shared" si="7"/>
        <v>0</v>
      </c>
      <c r="M108" s="35">
        <v>3</v>
      </c>
    </row>
    <row r="109" spans="1:13" ht="22.5">
      <c r="A109" s="44">
        <v>889</v>
      </c>
      <c r="B109" s="36">
        <v>1084833</v>
      </c>
      <c r="C109" s="37" t="s">
        <v>257</v>
      </c>
      <c r="D109" s="37" t="s">
        <v>47</v>
      </c>
      <c r="E109" s="37" t="s">
        <v>258</v>
      </c>
      <c r="F109" s="37" t="s">
        <v>113</v>
      </c>
      <c r="G109" s="39" t="s">
        <v>38</v>
      </c>
      <c r="H109" s="38"/>
      <c r="I109" s="40">
        <v>2432.7</v>
      </c>
      <c r="J109" s="42">
        <v>2386.23</v>
      </c>
      <c r="K109" s="41">
        <f t="shared" si="6"/>
        <v>0</v>
      </c>
      <c r="L109" s="45">
        <f t="shared" si="7"/>
        <v>0</v>
      </c>
      <c r="M109" s="35">
        <v>3</v>
      </c>
    </row>
    <row r="110" spans="1:13" ht="22.5">
      <c r="A110" s="44">
        <v>951</v>
      </c>
      <c r="B110" s="36">
        <v>1070056</v>
      </c>
      <c r="C110" s="37" t="s">
        <v>325</v>
      </c>
      <c r="D110" s="37" t="s">
        <v>259</v>
      </c>
      <c r="E110" s="37" t="s">
        <v>260</v>
      </c>
      <c r="F110" s="37" t="s">
        <v>49</v>
      </c>
      <c r="G110" s="39" t="s">
        <v>38</v>
      </c>
      <c r="H110" s="38"/>
      <c r="I110" s="40">
        <v>105.09589000000001</v>
      </c>
      <c r="J110" s="42">
        <v>96.09</v>
      </c>
      <c r="K110" s="41">
        <f t="shared" si="6"/>
        <v>0</v>
      </c>
      <c r="L110" s="45">
        <f t="shared" si="7"/>
        <v>0</v>
      </c>
      <c r="M110" s="35">
        <v>2</v>
      </c>
    </row>
    <row r="111" spans="1:13" ht="22.5">
      <c r="A111" s="44">
        <v>1024</v>
      </c>
      <c r="B111" s="36">
        <v>1070001</v>
      </c>
      <c r="C111" s="37" t="s">
        <v>261</v>
      </c>
      <c r="D111" s="37" t="s">
        <v>47</v>
      </c>
      <c r="E111" s="37" t="s">
        <v>262</v>
      </c>
      <c r="F111" s="37" t="s">
        <v>263</v>
      </c>
      <c r="G111" s="39" t="s">
        <v>38</v>
      </c>
      <c r="H111" s="38"/>
      <c r="I111" s="40">
        <v>277.4</v>
      </c>
      <c r="J111" s="43">
        <v>259.5</v>
      </c>
      <c r="K111" s="41">
        <f t="shared" si="6"/>
        <v>0</v>
      </c>
      <c r="L111" s="45">
        <f t="shared" si="7"/>
        <v>0</v>
      </c>
      <c r="M111" s="35">
        <v>2</v>
      </c>
    </row>
    <row r="112" spans="1:13" ht="22.5">
      <c r="A112" s="44">
        <v>1025</v>
      </c>
      <c r="B112" s="36">
        <v>1070002</v>
      </c>
      <c r="C112" s="37" t="s">
        <v>261</v>
      </c>
      <c r="D112" s="37" t="s">
        <v>47</v>
      </c>
      <c r="E112" s="37" t="s">
        <v>264</v>
      </c>
      <c r="F112" s="37" t="s">
        <v>263</v>
      </c>
      <c r="G112" s="39" t="s">
        <v>38</v>
      </c>
      <c r="H112" s="38"/>
      <c r="I112" s="40">
        <v>462.3</v>
      </c>
      <c r="J112" s="42">
        <v>432.48</v>
      </c>
      <c r="K112" s="41">
        <f t="shared" si="6"/>
        <v>0</v>
      </c>
      <c r="L112" s="45">
        <f t="shared" si="7"/>
        <v>0</v>
      </c>
      <c r="M112" s="35">
        <v>2</v>
      </c>
    </row>
    <row r="113" spans="1:13" ht="22.5">
      <c r="A113" s="44">
        <v>1026</v>
      </c>
      <c r="B113" s="36">
        <v>1070003</v>
      </c>
      <c r="C113" s="37" t="s">
        <v>261</v>
      </c>
      <c r="D113" s="37" t="s">
        <v>47</v>
      </c>
      <c r="E113" s="37" t="s">
        <v>265</v>
      </c>
      <c r="F113" s="37" t="s">
        <v>263</v>
      </c>
      <c r="G113" s="39" t="s">
        <v>38</v>
      </c>
      <c r="H113" s="38"/>
      <c r="I113" s="40">
        <v>684.9</v>
      </c>
      <c r="J113" s="42">
        <v>640.72</v>
      </c>
      <c r="K113" s="41">
        <f t="shared" si="6"/>
        <v>0</v>
      </c>
      <c r="L113" s="45">
        <f t="shared" si="7"/>
        <v>0</v>
      </c>
      <c r="M113" s="35">
        <v>2</v>
      </c>
    </row>
    <row r="114" spans="1:13" ht="33.75">
      <c r="A114" s="44">
        <v>1062</v>
      </c>
      <c r="B114" s="37">
        <v>1071461</v>
      </c>
      <c r="C114" s="37" t="s">
        <v>266</v>
      </c>
      <c r="D114" s="37" t="s">
        <v>47</v>
      </c>
      <c r="E114" s="37" t="s">
        <v>267</v>
      </c>
      <c r="F114" s="37" t="s">
        <v>268</v>
      </c>
      <c r="G114" s="39" t="s">
        <v>38</v>
      </c>
      <c r="H114" s="38"/>
      <c r="I114" s="40">
        <v>898.6</v>
      </c>
      <c r="J114" s="42">
        <v>821.58</v>
      </c>
      <c r="K114" s="41">
        <f t="shared" si="6"/>
        <v>0</v>
      </c>
      <c r="L114" s="45">
        <f t="shared" si="7"/>
        <v>0</v>
      </c>
      <c r="M114" s="35">
        <v>2</v>
      </c>
    </row>
    <row r="115" spans="1:13" ht="22.5">
      <c r="A115" s="44">
        <v>1080</v>
      </c>
      <c r="B115" s="36">
        <v>1072920</v>
      </c>
      <c r="C115" s="37" t="s">
        <v>269</v>
      </c>
      <c r="D115" s="37" t="s">
        <v>270</v>
      </c>
      <c r="E115" s="37" t="s">
        <v>271</v>
      </c>
      <c r="F115" s="37" t="s">
        <v>272</v>
      </c>
      <c r="G115" s="39" t="s">
        <v>38</v>
      </c>
      <c r="H115" s="38"/>
      <c r="I115" s="40">
        <v>230.6</v>
      </c>
      <c r="J115" s="42">
        <v>195.75</v>
      </c>
      <c r="K115" s="41">
        <f t="shared" si="6"/>
        <v>0</v>
      </c>
      <c r="L115" s="45">
        <f t="shared" si="7"/>
        <v>0</v>
      </c>
      <c r="M115" s="35">
        <v>3</v>
      </c>
    </row>
    <row r="116" spans="1:13" ht="22.5">
      <c r="A116" s="44">
        <v>1097</v>
      </c>
      <c r="B116" s="36">
        <v>1072644</v>
      </c>
      <c r="C116" s="37" t="s">
        <v>273</v>
      </c>
      <c r="D116" s="37" t="s">
        <v>47</v>
      </c>
      <c r="E116" s="37" t="s">
        <v>145</v>
      </c>
      <c r="F116" s="37" t="s">
        <v>49</v>
      </c>
      <c r="G116" s="39" t="s">
        <v>38</v>
      </c>
      <c r="H116" s="38"/>
      <c r="I116" s="40">
        <v>183.1</v>
      </c>
      <c r="J116" s="42">
        <v>167.4</v>
      </c>
      <c r="K116" s="41">
        <f t="shared" si="6"/>
        <v>0</v>
      </c>
      <c r="L116" s="45">
        <f t="shared" si="7"/>
        <v>0</v>
      </c>
      <c r="M116" s="35">
        <v>3</v>
      </c>
    </row>
    <row r="117" spans="1:13" ht="22.5">
      <c r="A117" s="44">
        <v>1098</v>
      </c>
      <c r="B117" s="36">
        <v>1072643</v>
      </c>
      <c r="C117" s="37" t="s">
        <v>273</v>
      </c>
      <c r="D117" s="37" t="s">
        <v>47</v>
      </c>
      <c r="E117" s="37" t="s">
        <v>274</v>
      </c>
      <c r="F117" s="37" t="s">
        <v>49</v>
      </c>
      <c r="G117" s="39" t="s">
        <v>38</v>
      </c>
      <c r="H117" s="38"/>
      <c r="I117" s="40">
        <v>366.2</v>
      </c>
      <c r="J117" s="42">
        <v>334.81</v>
      </c>
      <c r="K117" s="41">
        <f t="shared" si="6"/>
        <v>0</v>
      </c>
      <c r="L117" s="45">
        <f t="shared" si="7"/>
        <v>0</v>
      </c>
      <c r="M117" s="35">
        <v>3</v>
      </c>
    </row>
    <row r="118" spans="1:13" ht="22.5">
      <c r="A118" s="44">
        <v>1125</v>
      </c>
      <c r="B118" s="37">
        <v>1072857</v>
      </c>
      <c r="C118" s="37" t="s">
        <v>275</v>
      </c>
      <c r="D118" s="37" t="s">
        <v>47</v>
      </c>
      <c r="E118" s="37" t="s">
        <v>276</v>
      </c>
      <c r="F118" s="37" t="s">
        <v>263</v>
      </c>
      <c r="G118" s="39" t="s">
        <v>38</v>
      </c>
      <c r="H118" s="38"/>
      <c r="I118" s="40">
        <v>247.7</v>
      </c>
      <c r="J118" s="42">
        <v>231.72</v>
      </c>
      <c r="K118" s="41">
        <f t="shared" si="6"/>
        <v>0</v>
      </c>
      <c r="L118" s="45">
        <f t="shared" si="7"/>
        <v>0</v>
      </c>
      <c r="M118" s="35">
        <v>2</v>
      </c>
    </row>
    <row r="119" spans="1:13" ht="22.5">
      <c r="A119" s="44">
        <v>1126</v>
      </c>
      <c r="B119" s="37">
        <v>1072858</v>
      </c>
      <c r="C119" s="37" t="s">
        <v>275</v>
      </c>
      <c r="D119" s="37" t="s">
        <v>47</v>
      </c>
      <c r="E119" s="37" t="s">
        <v>85</v>
      </c>
      <c r="F119" s="37" t="s">
        <v>263</v>
      </c>
      <c r="G119" s="39" t="s">
        <v>38</v>
      </c>
      <c r="H119" s="38"/>
      <c r="I119" s="40">
        <v>331.3</v>
      </c>
      <c r="J119" s="42">
        <v>309.93</v>
      </c>
      <c r="K119" s="41">
        <f t="shared" si="6"/>
        <v>0</v>
      </c>
      <c r="L119" s="45">
        <f t="shared" si="7"/>
        <v>0</v>
      </c>
      <c r="M119" s="35">
        <v>2</v>
      </c>
    </row>
    <row r="120" spans="1:13" ht="45">
      <c r="A120" s="44">
        <v>1129</v>
      </c>
      <c r="B120" s="37">
        <v>1072489</v>
      </c>
      <c r="C120" s="37" t="s">
        <v>277</v>
      </c>
      <c r="D120" s="37" t="s">
        <v>42</v>
      </c>
      <c r="E120" s="37" t="s">
        <v>278</v>
      </c>
      <c r="F120" s="37" t="s">
        <v>49</v>
      </c>
      <c r="G120" s="39" t="s">
        <v>38</v>
      </c>
      <c r="H120" s="38"/>
      <c r="I120" s="40">
        <v>265.4</v>
      </c>
      <c r="J120" s="42">
        <v>242.65</v>
      </c>
      <c r="K120" s="41">
        <f t="shared" si="6"/>
        <v>0</v>
      </c>
      <c r="L120" s="45">
        <f t="shared" si="7"/>
        <v>0</v>
      </c>
      <c r="M120" s="35">
        <v>3</v>
      </c>
    </row>
    <row r="121" spans="1:13" ht="45">
      <c r="A121" s="44">
        <v>1130</v>
      </c>
      <c r="B121" s="37">
        <v>1072488</v>
      </c>
      <c r="C121" s="37" t="s">
        <v>277</v>
      </c>
      <c r="D121" s="37" t="s">
        <v>42</v>
      </c>
      <c r="E121" s="37" t="s">
        <v>279</v>
      </c>
      <c r="F121" s="37" t="s">
        <v>49</v>
      </c>
      <c r="G121" s="39" t="s">
        <v>38</v>
      </c>
      <c r="H121" s="38"/>
      <c r="I121" s="40">
        <v>355</v>
      </c>
      <c r="J121" s="42">
        <v>324.57</v>
      </c>
      <c r="K121" s="41">
        <f t="shared" si="6"/>
        <v>0</v>
      </c>
      <c r="L121" s="45">
        <f t="shared" si="7"/>
        <v>0</v>
      </c>
      <c r="M121" s="35">
        <v>2</v>
      </c>
    </row>
    <row r="122" spans="1:13" ht="45">
      <c r="A122" s="44">
        <v>1131</v>
      </c>
      <c r="B122" s="37">
        <v>1072487</v>
      </c>
      <c r="C122" s="37" t="s">
        <v>277</v>
      </c>
      <c r="D122" s="37" t="s">
        <v>42</v>
      </c>
      <c r="E122" s="37" t="s">
        <v>280</v>
      </c>
      <c r="F122" s="37" t="s">
        <v>49</v>
      </c>
      <c r="G122" s="39" t="s">
        <v>38</v>
      </c>
      <c r="H122" s="38"/>
      <c r="I122" s="40">
        <v>588.9</v>
      </c>
      <c r="J122" s="42">
        <v>538.43</v>
      </c>
      <c r="K122" s="41">
        <f t="shared" si="6"/>
        <v>0</v>
      </c>
      <c r="L122" s="45">
        <f t="shared" si="7"/>
        <v>0</v>
      </c>
      <c r="M122" s="35">
        <v>3</v>
      </c>
    </row>
    <row r="123" spans="1:13" ht="45">
      <c r="A123" s="44">
        <v>1180</v>
      </c>
      <c r="B123" s="36">
        <v>1075091</v>
      </c>
      <c r="C123" s="37" t="s">
        <v>281</v>
      </c>
      <c r="D123" s="37" t="s">
        <v>73</v>
      </c>
      <c r="E123" s="37" t="s">
        <v>282</v>
      </c>
      <c r="F123" s="37" t="s">
        <v>283</v>
      </c>
      <c r="G123" s="39" t="s">
        <v>38</v>
      </c>
      <c r="H123" s="38"/>
      <c r="I123" s="40">
        <v>162.8</v>
      </c>
      <c r="J123" s="42">
        <v>157.93</v>
      </c>
      <c r="K123" s="41">
        <f t="shared" si="6"/>
        <v>0</v>
      </c>
      <c r="L123" s="45">
        <f t="shared" si="7"/>
        <v>0</v>
      </c>
      <c r="M123" s="35">
        <v>3</v>
      </c>
    </row>
    <row r="124" spans="1:13" ht="33.75">
      <c r="A124" s="44">
        <v>1190</v>
      </c>
      <c r="B124" s="36">
        <v>3028300</v>
      </c>
      <c r="C124" s="37" t="s">
        <v>284</v>
      </c>
      <c r="D124" s="37" t="s">
        <v>230</v>
      </c>
      <c r="E124" s="37" t="s">
        <v>285</v>
      </c>
      <c r="F124" s="37" t="s">
        <v>49</v>
      </c>
      <c r="G124" s="39" t="s">
        <v>38</v>
      </c>
      <c r="H124" s="38"/>
      <c r="I124" s="40">
        <v>138.9</v>
      </c>
      <c r="J124" s="43">
        <v>140.11</v>
      </c>
      <c r="K124" s="41">
        <f t="shared" si="6"/>
        <v>0</v>
      </c>
      <c r="L124" s="45">
        <f t="shared" si="7"/>
        <v>0</v>
      </c>
      <c r="M124" s="35">
        <v>2</v>
      </c>
    </row>
    <row r="125" spans="1:13" ht="22.5">
      <c r="A125" s="44">
        <v>1221</v>
      </c>
      <c r="B125" s="37">
        <v>3114460</v>
      </c>
      <c r="C125" s="37" t="s">
        <v>286</v>
      </c>
      <c r="D125" s="37" t="s">
        <v>45</v>
      </c>
      <c r="E125" s="37" t="s">
        <v>287</v>
      </c>
      <c r="F125" s="37" t="s">
        <v>49</v>
      </c>
      <c r="G125" s="39" t="s">
        <v>38</v>
      </c>
      <c r="H125" s="38"/>
      <c r="I125" s="40">
        <v>213.2</v>
      </c>
      <c r="J125" s="42">
        <v>194.92</v>
      </c>
      <c r="K125" s="41">
        <f t="shared" si="6"/>
        <v>0</v>
      </c>
      <c r="L125" s="45">
        <f t="shared" si="7"/>
        <v>0</v>
      </c>
      <c r="M125" s="35">
        <v>2</v>
      </c>
    </row>
    <row r="126" spans="1:13" ht="45">
      <c r="A126" s="44">
        <v>1223</v>
      </c>
      <c r="B126" s="37">
        <v>1114220</v>
      </c>
      <c r="C126" s="37" t="s">
        <v>288</v>
      </c>
      <c r="D126" s="37" t="s">
        <v>42</v>
      </c>
      <c r="E126" s="37" t="s">
        <v>289</v>
      </c>
      <c r="F126" s="37" t="s">
        <v>263</v>
      </c>
      <c r="G126" s="39" t="s">
        <v>38</v>
      </c>
      <c r="H126" s="38"/>
      <c r="I126" s="40">
        <v>142</v>
      </c>
      <c r="J126" s="42">
        <v>132.84</v>
      </c>
      <c r="K126" s="41">
        <f t="shared" si="6"/>
        <v>0</v>
      </c>
      <c r="L126" s="45">
        <f t="shared" si="7"/>
        <v>0</v>
      </c>
      <c r="M126" s="35">
        <v>2</v>
      </c>
    </row>
    <row r="127" spans="1:13" ht="45">
      <c r="A127" s="44">
        <v>1224</v>
      </c>
      <c r="B127" s="37">
        <v>1114221</v>
      </c>
      <c r="C127" s="37" t="s">
        <v>288</v>
      </c>
      <c r="D127" s="37" t="s">
        <v>42</v>
      </c>
      <c r="E127" s="37" t="s">
        <v>290</v>
      </c>
      <c r="F127" s="37" t="s">
        <v>263</v>
      </c>
      <c r="G127" s="39" t="s">
        <v>38</v>
      </c>
      <c r="H127" s="38"/>
      <c r="I127" s="40">
        <v>345.1</v>
      </c>
      <c r="J127" s="42">
        <v>322.84</v>
      </c>
      <c r="K127" s="41">
        <f t="shared" si="6"/>
        <v>0</v>
      </c>
      <c r="L127" s="45">
        <f t="shared" si="7"/>
        <v>0</v>
      </c>
      <c r="M127" s="35">
        <v>2</v>
      </c>
    </row>
    <row r="128" spans="1:13" ht="22.5">
      <c r="A128" s="44">
        <v>1235</v>
      </c>
      <c r="B128" s="36">
        <v>1114647</v>
      </c>
      <c r="C128" s="37" t="s">
        <v>291</v>
      </c>
      <c r="D128" s="37" t="s">
        <v>292</v>
      </c>
      <c r="E128" s="37" t="s">
        <v>293</v>
      </c>
      <c r="F128" s="37" t="s">
        <v>49</v>
      </c>
      <c r="G128" s="39" t="s">
        <v>38</v>
      </c>
      <c r="H128" s="38"/>
      <c r="I128" s="40">
        <v>1096</v>
      </c>
      <c r="J128" s="42">
        <v>962.17</v>
      </c>
      <c r="K128" s="41">
        <f t="shared" si="6"/>
        <v>0</v>
      </c>
      <c r="L128" s="45">
        <f t="shared" si="7"/>
        <v>0</v>
      </c>
      <c r="M128" s="35">
        <v>3</v>
      </c>
    </row>
    <row r="129" spans="1:13" ht="22.5">
      <c r="A129" s="44">
        <v>1236</v>
      </c>
      <c r="B129" s="36">
        <v>1114648</v>
      </c>
      <c r="C129" s="37" t="s">
        <v>291</v>
      </c>
      <c r="D129" s="37" t="s">
        <v>292</v>
      </c>
      <c r="E129" s="37" t="s">
        <v>294</v>
      </c>
      <c r="F129" s="37" t="s">
        <v>49</v>
      </c>
      <c r="G129" s="39" t="s">
        <v>38</v>
      </c>
      <c r="H129" s="38"/>
      <c r="I129" s="40">
        <v>748.8</v>
      </c>
      <c r="J129" s="42">
        <v>684.62</v>
      </c>
      <c r="K129" s="41">
        <f t="shared" si="6"/>
        <v>0</v>
      </c>
      <c r="L129" s="45">
        <f t="shared" si="7"/>
        <v>0</v>
      </c>
      <c r="M129" s="35">
        <v>3</v>
      </c>
    </row>
    <row r="130" spans="1:13" ht="22.5">
      <c r="A130" s="44">
        <v>1237</v>
      </c>
      <c r="B130" s="36">
        <v>1114645</v>
      </c>
      <c r="C130" s="37" t="s">
        <v>291</v>
      </c>
      <c r="D130" s="37" t="s">
        <v>47</v>
      </c>
      <c r="E130" s="37" t="s">
        <v>295</v>
      </c>
      <c r="F130" s="37" t="s">
        <v>49</v>
      </c>
      <c r="G130" s="39" t="s">
        <v>38</v>
      </c>
      <c r="H130" s="38"/>
      <c r="I130" s="40">
        <v>686.4</v>
      </c>
      <c r="J130" s="42">
        <v>627.57</v>
      </c>
      <c r="K130" s="41">
        <f t="shared" si="6"/>
        <v>0</v>
      </c>
      <c r="L130" s="45">
        <f t="shared" si="7"/>
        <v>0</v>
      </c>
      <c r="M130" s="35">
        <v>3</v>
      </c>
    </row>
    <row r="131" spans="1:13" ht="33.75">
      <c r="A131" s="44">
        <v>1257</v>
      </c>
      <c r="B131" s="36">
        <v>7090010</v>
      </c>
      <c r="C131" s="36" t="s">
        <v>296</v>
      </c>
      <c r="D131" s="37" t="s">
        <v>297</v>
      </c>
      <c r="E131" s="37" t="s">
        <v>298</v>
      </c>
      <c r="F131" s="37" t="s">
        <v>299</v>
      </c>
      <c r="G131" s="39" t="s">
        <v>38</v>
      </c>
      <c r="H131" s="38"/>
      <c r="I131" s="40">
        <v>98.7</v>
      </c>
      <c r="J131" s="42">
        <v>92.8</v>
      </c>
      <c r="K131" s="41">
        <f t="shared" si="6"/>
        <v>0</v>
      </c>
      <c r="L131" s="45">
        <f t="shared" si="7"/>
        <v>0</v>
      </c>
      <c r="M131" s="35">
        <v>3</v>
      </c>
    </row>
    <row r="132" spans="1:13" ht="33.75">
      <c r="A132" s="44">
        <v>1263</v>
      </c>
      <c r="B132" s="37">
        <v>4090921</v>
      </c>
      <c r="C132" s="37" t="s">
        <v>300</v>
      </c>
      <c r="D132" s="37" t="s">
        <v>301</v>
      </c>
      <c r="E132" s="37" t="s">
        <v>302</v>
      </c>
      <c r="F132" s="37" t="s">
        <v>303</v>
      </c>
      <c r="G132" s="39" t="s">
        <v>38</v>
      </c>
      <c r="H132" s="38"/>
      <c r="I132" s="40">
        <v>279.9</v>
      </c>
      <c r="J132" s="42">
        <v>273.96</v>
      </c>
      <c r="K132" s="41">
        <f t="shared" si="6"/>
        <v>0</v>
      </c>
      <c r="L132" s="45">
        <f t="shared" si="7"/>
        <v>0</v>
      </c>
      <c r="M132" s="35">
        <v>2</v>
      </c>
    </row>
    <row r="133" spans="1:13" ht="22.5">
      <c r="A133" s="44">
        <v>1269</v>
      </c>
      <c r="B133" s="36">
        <v>7096060</v>
      </c>
      <c r="C133" s="37" t="s">
        <v>304</v>
      </c>
      <c r="D133" s="37" t="s">
        <v>305</v>
      </c>
      <c r="E133" s="37" t="s">
        <v>306</v>
      </c>
      <c r="F133" s="37" t="s">
        <v>307</v>
      </c>
      <c r="G133" s="39" t="s">
        <v>38</v>
      </c>
      <c r="H133" s="38"/>
      <c r="I133" s="40">
        <v>834.6</v>
      </c>
      <c r="J133" s="42">
        <v>764.32</v>
      </c>
      <c r="K133" s="41">
        <f t="shared" si="6"/>
        <v>0</v>
      </c>
      <c r="L133" s="45">
        <f t="shared" si="7"/>
        <v>0</v>
      </c>
      <c r="M133" s="35">
        <v>3</v>
      </c>
    </row>
    <row r="134" spans="1:13" ht="22.5">
      <c r="A134" s="44">
        <v>1271</v>
      </c>
      <c r="B134" s="36">
        <v>7093020</v>
      </c>
      <c r="C134" s="37" t="s">
        <v>308</v>
      </c>
      <c r="D134" s="37" t="s">
        <v>297</v>
      </c>
      <c r="E134" s="37" t="s">
        <v>309</v>
      </c>
      <c r="F134" s="37" t="s">
        <v>310</v>
      </c>
      <c r="G134" s="39" t="s">
        <v>38</v>
      </c>
      <c r="H134" s="38"/>
      <c r="I134" s="40">
        <v>230.3</v>
      </c>
      <c r="J134" s="42">
        <v>191.56</v>
      </c>
      <c r="K134" s="41">
        <f t="shared" si="6"/>
        <v>0</v>
      </c>
      <c r="L134" s="45">
        <f t="shared" si="7"/>
        <v>0</v>
      </c>
      <c r="M134" s="35">
        <v>3</v>
      </c>
    </row>
    <row r="135" spans="1:13" ht="45">
      <c r="A135" s="44">
        <v>1273</v>
      </c>
      <c r="B135" s="36">
        <v>7099085</v>
      </c>
      <c r="C135" s="37" t="s">
        <v>311</v>
      </c>
      <c r="D135" s="37" t="s">
        <v>297</v>
      </c>
      <c r="E135" s="37" t="s">
        <v>312</v>
      </c>
      <c r="F135" s="37" t="s">
        <v>146</v>
      </c>
      <c r="G135" s="39" t="s">
        <v>38</v>
      </c>
      <c r="H135" s="38"/>
      <c r="I135" s="40">
        <v>350.2</v>
      </c>
      <c r="J135" s="42">
        <v>284.5</v>
      </c>
      <c r="K135" s="41">
        <f t="shared" si="6"/>
        <v>0</v>
      </c>
      <c r="L135" s="45">
        <f t="shared" si="7"/>
        <v>0</v>
      </c>
      <c r="M135" s="35">
        <v>3</v>
      </c>
    </row>
    <row r="136" spans="1:13" ht="45">
      <c r="A136" s="44">
        <v>1279</v>
      </c>
      <c r="B136" s="36">
        <v>7099001</v>
      </c>
      <c r="C136" s="37" t="s">
        <v>313</v>
      </c>
      <c r="D136" s="37" t="s">
        <v>297</v>
      </c>
      <c r="E136" s="37" t="s">
        <v>314</v>
      </c>
      <c r="F136" s="37" t="s">
        <v>221</v>
      </c>
      <c r="G136" s="39" t="s">
        <v>38</v>
      </c>
      <c r="H136" s="38"/>
      <c r="I136" s="40">
        <v>364.9</v>
      </c>
      <c r="J136" s="42">
        <v>333.62</v>
      </c>
      <c r="K136" s="41">
        <f t="shared" si="6"/>
        <v>0</v>
      </c>
      <c r="L136" s="45">
        <f t="shared" si="7"/>
        <v>0</v>
      </c>
      <c r="M136" s="35">
        <v>2</v>
      </c>
    </row>
    <row r="137" spans="1:13" ht="33.75">
      <c r="A137" s="44">
        <v>1288</v>
      </c>
      <c r="B137" s="37">
        <v>7099190</v>
      </c>
      <c r="C137" s="37" t="s">
        <v>315</v>
      </c>
      <c r="D137" s="37" t="s">
        <v>297</v>
      </c>
      <c r="E137" s="37" t="s">
        <v>316</v>
      </c>
      <c r="F137" s="37" t="s">
        <v>317</v>
      </c>
      <c r="G137" s="39" t="s">
        <v>38</v>
      </c>
      <c r="H137" s="38"/>
      <c r="I137" s="40">
        <v>1292.6</v>
      </c>
      <c r="J137" s="43">
        <v>1183.76</v>
      </c>
      <c r="K137" s="41">
        <f>H137*I137</f>
        <v>0</v>
      </c>
      <c r="L137" s="45">
        <f>H137*J137</f>
        <v>0</v>
      </c>
      <c r="M137" s="35">
        <v>3</v>
      </c>
    </row>
    <row r="138" spans="1:13" ht="22.5">
      <c r="A138" s="44">
        <v>1290</v>
      </c>
      <c r="B138" s="36" t="s">
        <v>318</v>
      </c>
      <c r="C138" s="37" t="s">
        <v>319</v>
      </c>
      <c r="D138" s="37" t="s">
        <v>320</v>
      </c>
      <c r="E138" s="37" t="s">
        <v>321</v>
      </c>
      <c r="F138" s="37" t="s">
        <v>322</v>
      </c>
      <c r="G138" s="39" t="s">
        <v>38</v>
      </c>
      <c r="H138" s="38"/>
      <c r="I138" s="40">
        <v>629.3</v>
      </c>
      <c r="J138" s="42">
        <v>585</v>
      </c>
      <c r="K138" s="41">
        <f>H138*I138</f>
        <v>0</v>
      </c>
      <c r="L138" s="45">
        <f>H138*J138</f>
        <v>0</v>
      </c>
      <c r="M138" s="35">
        <v>3</v>
      </c>
    </row>
    <row r="139" spans="1:12" ht="17.25" customHeight="1">
      <c r="A139" s="47" t="s">
        <v>4</v>
      </c>
      <c r="B139" s="48"/>
      <c r="C139" s="48"/>
      <c r="D139" s="48"/>
      <c r="E139" s="48"/>
      <c r="F139" s="48"/>
      <c r="G139" s="49"/>
      <c r="H139" s="49"/>
      <c r="I139" s="49"/>
      <c r="J139" s="50"/>
      <c r="K139" s="31"/>
      <c r="L139" s="9">
        <f>SUM(L6:L138)</f>
        <v>0</v>
      </c>
    </row>
    <row r="140" spans="1:12" ht="14.25" customHeight="1">
      <c r="A140" s="51" t="s">
        <v>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32"/>
      <c r="L140" s="3">
        <f>L139*0.1</f>
        <v>0</v>
      </c>
    </row>
    <row r="141" spans="1:12" ht="15" customHeight="1" thickBot="1">
      <c r="A141" s="53" t="s">
        <v>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33"/>
      <c r="L141" s="4">
        <f>L139+L140</f>
        <v>0</v>
      </c>
    </row>
    <row r="142" ht="53.25" customHeight="1" thickTop="1"/>
    <row r="143" ht="53.25" customHeight="1"/>
    <row r="144" ht="53.25" customHeight="1"/>
    <row r="145" ht="53.25" customHeight="1"/>
    <row r="146" ht="53.25" customHeight="1"/>
    <row r="147" ht="53.25" customHeight="1"/>
    <row r="148" ht="12.75" customHeight="1"/>
    <row r="149" ht="12.75" customHeight="1"/>
    <row r="150" ht="12.75" customHeight="1"/>
  </sheetData>
  <sheetProtection/>
  <mergeCells count="5">
    <mergeCell ref="A139:J139"/>
    <mergeCell ref="A140:J140"/>
    <mergeCell ref="A141:J141"/>
    <mergeCell ref="A2:M2"/>
    <mergeCell ref="A3:M3"/>
  </mergeCells>
  <printOptions/>
  <pageMargins left="0.7" right="0.7" top="0.2" bottom="0.2" header="0.2" footer="0.2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324</v>
      </c>
    </row>
    <row r="4" ht="13.5" thickBot="1"/>
    <row r="5" spans="2:7" ht="24.75" thickBot="1">
      <c r="B5" s="10" t="s">
        <v>17</v>
      </c>
      <c r="C5" s="11" t="s">
        <v>29</v>
      </c>
      <c r="E5" s="16" t="s">
        <v>30</v>
      </c>
      <c r="F5" s="17" t="s">
        <v>31</v>
      </c>
      <c r="G5" s="27" t="s">
        <v>32</v>
      </c>
    </row>
    <row r="6" spans="2:7" ht="15" thickBot="1">
      <c r="B6" s="12"/>
      <c r="C6" s="13"/>
      <c r="E6" s="18">
        <f>SUBTOTAL(9,VEGA!K6:K138)</f>
        <v>0</v>
      </c>
      <c r="F6" s="19">
        <f>SUBTOTAL(9,VEGA!L6:L138)</f>
        <v>0</v>
      </c>
      <c r="G6" s="20">
        <f>F6*1.1</f>
        <v>0</v>
      </c>
    </row>
    <row r="7" spans="2:7" ht="24.75" thickBot="1">
      <c r="B7" s="10" t="s">
        <v>18</v>
      </c>
      <c r="C7" s="14" t="s">
        <v>19</v>
      </c>
      <c r="E7" s="57" t="s">
        <v>33</v>
      </c>
      <c r="F7" s="58"/>
      <c r="G7" s="59"/>
    </row>
    <row r="8" spans="2:7" ht="15" thickBot="1">
      <c r="B8" s="12"/>
      <c r="C8" s="13"/>
      <c r="E8" s="21">
        <f>E6/1000</f>
        <v>0</v>
      </c>
      <c r="F8" s="22">
        <f>F6/1000</f>
        <v>0</v>
      </c>
      <c r="G8" s="23">
        <f>G6/1000</f>
        <v>0</v>
      </c>
    </row>
    <row r="9" spans="2:7" ht="15">
      <c r="B9" s="10" t="s">
        <v>20</v>
      </c>
      <c r="C9" s="14" t="s">
        <v>21</v>
      </c>
      <c r="E9" s="13"/>
      <c r="F9" s="13"/>
      <c r="G9" s="24"/>
    </row>
    <row r="10" spans="2:7" ht="14.25">
      <c r="B10" s="12"/>
      <c r="C10" s="13"/>
      <c r="E10" s="13"/>
      <c r="F10" s="13"/>
      <c r="G10" s="24"/>
    </row>
    <row r="11" spans="2:7" ht="15">
      <c r="B11" s="10" t="s">
        <v>22</v>
      </c>
      <c r="C11" s="14" t="s">
        <v>23</v>
      </c>
      <c r="E11" s="13"/>
      <c r="F11" s="13"/>
      <c r="G11" s="24"/>
    </row>
    <row r="12" spans="2:7" ht="14.25">
      <c r="B12" s="12"/>
      <c r="C12" s="13"/>
      <c r="G12" s="24"/>
    </row>
    <row r="13" spans="2:7" ht="15.75">
      <c r="B13" s="10" t="s">
        <v>24</v>
      </c>
      <c r="C13" s="11" t="s">
        <v>25</v>
      </c>
      <c r="E13" s="25" t="s">
        <v>34</v>
      </c>
      <c r="F13" s="26">
        <f>SUBTOTAL(101,VEGA!M6:M138)</f>
        <v>2.81203007518797</v>
      </c>
      <c r="G13" s="24"/>
    </row>
    <row r="14" spans="2:7" ht="20.25" customHeight="1">
      <c r="B14" s="12"/>
      <c r="C14" s="13"/>
      <c r="E14" s="13"/>
      <c r="F14" s="13"/>
      <c r="G14" s="24"/>
    </row>
    <row r="15" spans="2:6" ht="24" customHeight="1">
      <c r="B15" s="10" t="s">
        <v>26</v>
      </c>
      <c r="C15" s="11" t="s">
        <v>27</v>
      </c>
      <c r="E15" s="25" t="s">
        <v>35</v>
      </c>
      <c r="F15" s="14" t="s">
        <v>36</v>
      </c>
    </row>
    <row r="16" spans="2:3" ht="14.25">
      <c r="B16" s="12"/>
      <c r="C16" s="13"/>
    </row>
    <row r="17" spans="2:3" ht="15">
      <c r="B17" s="10" t="s">
        <v>28</v>
      </c>
      <c r="C17" s="15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2016-04-22T06:45:01Z</cp:lastPrinted>
  <dcterms:created xsi:type="dcterms:W3CDTF">2014-01-17T13:07:43Z</dcterms:created>
  <dcterms:modified xsi:type="dcterms:W3CDTF">2016-08-01T07:27:21Z</dcterms:modified>
  <cp:category/>
  <cp:version/>
  <cp:contentType/>
  <cp:contentStatus/>
</cp:coreProperties>
</file>