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480" activeTab="0"/>
  </bookViews>
  <sheets>
    <sheet name="merck" sheetId="1" r:id="rId1"/>
    <sheet name="Obrazac KVI" sheetId="2" r:id="rId2"/>
  </sheets>
  <definedNames>
    <definedName name="_xlnm.Print_Area" localSheetId="0">'merck'!$A$1:$L$11</definedName>
    <definedName name="_xlnm.Print_Area" localSheetId="1">'Obrazac KVI'!$A$1:$H$18</definedName>
  </definedNames>
  <calcPr fullCalcOnLoad="1"/>
</workbook>
</file>

<file path=xl/sharedStrings.xml><?xml version="1.0" encoding="utf-8"?>
<sst xmlns="http://schemas.openxmlformats.org/spreadsheetml/2006/main" count="57" uniqueCount="48">
  <si>
    <t>Партија</t>
  </si>
  <si>
    <t xml:space="preserve">Укупна вредност без ПДВ-а </t>
  </si>
  <si>
    <t>Укупна вредност уговора  са ПДВ-ом</t>
  </si>
  <si>
    <t>Износ ПДВ-а (10%)</t>
  </si>
  <si>
    <t>Укупна вредност уговора без ПДВ-а</t>
  </si>
  <si>
    <t>Произвођач</t>
  </si>
  <si>
    <t>Јединица мере</t>
  </si>
  <si>
    <t>Фармацеутски облик</t>
  </si>
  <si>
    <t>ПРИЛОГ 1 УГОВОРА - СПЕЦИФИКАЦИЈА ЛЕКОВА СА ЦЕНАМА</t>
  </si>
  <si>
    <t>ЈКЛ</t>
  </si>
  <si>
    <t>Предмет набавке (заштићено име лека)</t>
  </si>
  <si>
    <t>Паковање и јачина лека</t>
  </si>
  <si>
    <t>Количина</t>
  </si>
  <si>
    <t xml:space="preserve">Јединична процењена цена без  ПДВ-а </t>
  </si>
  <si>
    <t xml:space="preserve">Јединична цена без  ПДВ-а </t>
  </si>
  <si>
    <t>Број понуда по партији</t>
  </si>
  <si>
    <t>ПРИЛОГ 2 УГОВОРА - ПОДАЦИ ЗА КВАРТАЛНО ИЗВЕШТАВАЊЕ</t>
  </si>
  <si>
    <t>Broj nabavke</t>
  </si>
  <si>
    <t>Tip nabavke</t>
  </si>
  <si>
    <t>Vrsta postupka</t>
  </si>
  <si>
    <t>Otvoreni</t>
  </si>
  <si>
    <t>Vrsta predmeta</t>
  </si>
  <si>
    <t>Dobra</t>
  </si>
  <si>
    <t>Delatnost</t>
  </si>
  <si>
    <t>Opis predmeta</t>
  </si>
  <si>
    <t>Lekovi sa A i A1 Liste lekova</t>
  </si>
  <si>
    <t>Šifra iz ORN</t>
  </si>
  <si>
    <t>404-1-110/15-65</t>
  </si>
  <si>
    <t>PROCENJENA  VREDNOST</t>
  </si>
  <si>
    <t>UGOVORENA VREDNOST    (bez PDV-a)</t>
  </si>
  <si>
    <t>UGOVORENA VREDNOST (sa PDV-om)</t>
  </si>
  <si>
    <t>U hiljadama dinara (za UJN)</t>
  </si>
  <si>
    <t>Broj ponuda</t>
  </si>
  <si>
    <t>Kriterijum</t>
  </si>
  <si>
    <t>Najniža ponuđena cena</t>
  </si>
  <si>
    <t xml:space="preserve">Укупна процењена вредност без ПДВ-а </t>
  </si>
  <si>
    <t>MERCK d.o.o.</t>
  </si>
  <si>
    <t>оригинално паковање</t>
  </si>
  <si>
    <t>SAIZEN</t>
  </si>
  <si>
    <t>rastvor za injekciju</t>
  </si>
  <si>
    <t>uložak, 1 po 1.03 ml (5.83 mg/ml)</t>
  </si>
  <si>
    <t>Merck Serono S.P.A</t>
  </si>
  <si>
    <t>uložak, 1 po 1.5 ml (8 mg/ml)</t>
  </si>
  <si>
    <t>uložak, 1 po 2.5 ml (8 mg/ml)</t>
  </si>
  <si>
    <t>Oblikovana po partijama, centralizovana, okvirni sporazum</t>
  </si>
  <si>
    <t>Predmet nabavke</t>
  </si>
  <si>
    <t>Druga dobra</t>
  </si>
  <si>
    <t>Klasičan sektor - prihodi iz budžeta</t>
  </si>
</sst>
</file>

<file path=xl/styles.xml><?xml version="1.0" encoding="utf-8"?>
<styleSheet xmlns="http://schemas.openxmlformats.org/spreadsheetml/2006/main">
  <numFmts count="2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51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9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4" fontId="0" fillId="33" borderId="10" xfId="0" applyNumberFormat="1" applyFill="1" applyBorder="1" applyAlignment="1">
      <alignment/>
    </xf>
    <xf numFmtId="4" fontId="0" fillId="33" borderId="11" xfId="0" applyNumberFormat="1" applyFill="1" applyBorder="1" applyAlignment="1">
      <alignment/>
    </xf>
    <xf numFmtId="0" fontId="44" fillId="34" borderId="12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2" fillId="34" borderId="13" xfId="58" applyNumberFormat="1" applyFont="1" applyFill="1" applyBorder="1" applyAlignment="1">
      <alignment horizontal="center" vertical="center" wrapText="1"/>
      <protection/>
    </xf>
    <xf numFmtId="4" fontId="44" fillId="34" borderId="14" xfId="0" applyNumberFormat="1" applyFont="1" applyFill="1" applyBorder="1" applyAlignment="1">
      <alignment horizontal="center" vertical="center" wrapText="1"/>
    </xf>
    <xf numFmtId="4" fontId="0" fillId="33" borderId="15" xfId="0" applyNumberFormat="1" applyFill="1" applyBorder="1" applyAlignment="1">
      <alignment/>
    </xf>
    <xf numFmtId="3" fontId="3" fillId="0" borderId="16" xfId="0" applyNumberFormat="1" applyFont="1" applyFill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4" fontId="46" fillId="0" borderId="16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 wrapText="1"/>
    </xf>
    <xf numFmtId="0" fontId="44" fillId="0" borderId="0" xfId="0" applyFont="1" applyAlignment="1">
      <alignment wrapText="1"/>
    </xf>
    <xf numFmtId="0" fontId="44" fillId="0" borderId="16" xfId="0" applyFont="1" applyBorder="1" applyAlignment="1">
      <alignment horizontal="center" vertical="center" wrapText="1"/>
    </xf>
    <xf numFmtId="0" fontId="46" fillId="0" borderId="16" xfId="0" applyNumberFormat="1" applyFont="1" applyFill="1" applyBorder="1" applyAlignment="1">
      <alignment horizontal="center" vertical="center" wrapText="1"/>
    </xf>
    <xf numFmtId="0" fontId="5" fillId="35" borderId="17" xfId="0" applyFont="1" applyFill="1" applyBorder="1" applyAlignment="1">
      <alignment horizontal="center" vertical="center" wrapText="1"/>
    </xf>
    <xf numFmtId="0" fontId="5" fillId="35" borderId="18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4" fontId="42" fillId="0" borderId="19" xfId="0" applyNumberFormat="1" applyFont="1" applyBorder="1" applyAlignment="1">
      <alignment vertical="center" wrapText="1"/>
    </xf>
    <xf numFmtId="4" fontId="42" fillId="0" borderId="20" xfId="0" applyNumberFormat="1" applyFont="1" applyBorder="1" applyAlignment="1">
      <alignment vertical="center" wrapText="1"/>
    </xf>
    <xf numFmtId="3" fontId="42" fillId="0" borderId="21" xfId="0" applyNumberFormat="1" applyFont="1" applyBorder="1" applyAlignment="1">
      <alignment vertical="center" wrapText="1"/>
    </xf>
    <xf numFmtId="3" fontId="42" fillId="0" borderId="18" xfId="0" applyNumberFormat="1" applyFont="1" applyBorder="1" applyAlignment="1">
      <alignment vertical="center" wrapText="1"/>
    </xf>
    <xf numFmtId="3" fontId="42" fillId="0" borderId="22" xfId="0" applyNumberFormat="1" applyFont="1" applyBorder="1" applyAlignment="1">
      <alignment vertical="center" wrapText="1"/>
    </xf>
    <xf numFmtId="0" fontId="0" fillId="0" borderId="0" xfId="0" applyAlignment="1">
      <alignment wrapText="1"/>
    </xf>
    <xf numFmtId="0" fontId="6" fillId="35" borderId="16" xfId="0" applyFont="1" applyFill="1" applyBorder="1" applyAlignment="1">
      <alignment horizontal="center" vertical="center" wrapText="1"/>
    </xf>
    <xf numFmtId="3" fontId="48" fillId="0" borderId="16" xfId="0" applyNumberFormat="1" applyFont="1" applyBorder="1" applyAlignment="1">
      <alignment horizontal="center" vertical="center" wrapText="1"/>
    </xf>
    <xf numFmtId="4" fontId="49" fillId="0" borderId="10" xfId="0" applyNumberFormat="1" applyFont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 wrapText="1"/>
    </xf>
    <xf numFmtId="0" fontId="0" fillId="36" borderId="0" xfId="0" applyFill="1" applyAlignment="1">
      <alignment/>
    </xf>
    <xf numFmtId="0" fontId="44" fillId="36" borderId="13" xfId="0" applyFont="1" applyFill="1" applyBorder="1" applyAlignment="1">
      <alignment horizontal="center" vertical="center" wrapText="1"/>
    </xf>
    <xf numFmtId="4" fontId="3" fillId="36" borderId="16" xfId="0" applyNumberFormat="1" applyFont="1" applyFill="1" applyBorder="1" applyAlignment="1">
      <alignment horizontal="center" vertical="center" wrapText="1"/>
    </xf>
    <xf numFmtId="4" fontId="44" fillId="36" borderId="14" xfId="0" applyNumberFormat="1" applyFont="1" applyFill="1" applyBorder="1" applyAlignment="1">
      <alignment horizontal="center" vertical="center" wrapText="1"/>
    </xf>
    <xf numFmtId="4" fontId="49" fillId="36" borderId="16" xfId="0" applyNumberFormat="1" applyFont="1" applyFill="1" applyBorder="1" applyAlignment="1">
      <alignment horizontal="center" vertical="center"/>
    </xf>
    <xf numFmtId="0" fontId="44" fillId="36" borderId="23" xfId="0" applyFont="1" applyFill="1" applyBorder="1" applyAlignment="1">
      <alignment horizontal="right" vertical="center" wrapText="1"/>
    </xf>
    <xf numFmtId="0" fontId="50" fillId="36" borderId="24" xfId="0" applyFont="1" applyFill="1" applyBorder="1" applyAlignment="1">
      <alignment horizontal="right" vertical="center" wrapText="1"/>
    </xf>
    <xf numFmtId="0" fontId="50" fillId="36" borderId="25" xfId="0" applyFont="1" applyFill="1" applyBorder="1" applyAlignment="1">
      <alignment horizontal="right" vertical="center" wrapText="1"/>
    </xf>
    <xf numFmtId="4" fontId="44" fillId="36" borderId="26" xfId="0" applyNumberFormat="1" applyFont="1" applyFill="1" applyBorder="1" applyAlignment="1">
      <alignment horizontal="center" vertical="center" wrapText="1"/>
    </xf>
    <xf numFmtId="3" fontId="0" fillId="36" borderId="27" xfId="0" applyNumberFormat="1" applyFill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/>
    </xf>
    <xf numFmtId="0" fontId="49" fillId="0" borderId="29" xfId="0" applyFont="1" applyBorder="1" applyAlignment="1">
      <alignment horizontal="center" vertical="center" wrapText="1"/>
    </xf>
    <xf numFmtId="0" fontId="45" fillId="0" borderId="29" xfId="0" applyFont="1" applyBorder="1" applyAlignment="1">
      <alignment horizontal="center" vertical="center" wrapText="1"/>
    </xf>
    <xf numFmtId="3" fontId="3" fillId="0" borderId="29" xfId="55" applyNumberFormat="1" applyFont="1" applyFill="1" applyBorder="1" applyAlignment="1">
      <alignment horizontal="center" vertical="center" wrapText="1"/>
      <protection/>
    </xf>
    <xf numFmtId="4" fontId="3" fillId="36" borderId="29" xfId="55" applyNumberFormat="1" applyFont="1" applyFill="1" applyBorder="1" applyAlignment="1">
      <alignment horizontal="center" vertical="center" wrapText="1"/>
      <protection/>
    </xf>
    <xf numFmtId="4" fontId="45" fillId="0" borderId="29" xfId="0" applyNumberFormat="1" applyFont="1" applyBorder="1" applyAlignment="1">
      <alignment horizontal="center" vertical="center" wrapText="1"/>
    </xf>
    <xf numFmtId="4" fontId="49" fillId="36" borderId="29" xfId="0" applyNumberFormat="1" applyFont="1" applyFill="1" applyBorder="1" applyAlignment="1">
      <alignment horizontal="center" vertical="center"/>
    </xf>
    <xf numFmtId="4" fontId="49" fillId="0" borderId="30" xfId="0" applyNumberFormat="1" applyFont="1" applyBorder="1" applyAlignment="1">
      <alignment horizontal="center" vertical="center"/>
    </xf>
    <xf numFmtId="0" fontId="49" fillId="0" borderId="3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 wrapText="1"/>
    </xf>
    <xf numFmtId="4" fontId="45" fillId="0" borderId="16" xfId="0" applyNumberFormat="1" applyFont="1" applyBorder="1" applyAlignment="1">
      <alignment horizontal="center" vertical="center" wrapText="1"/>
    </xf>
    <xf numFmtId="0" fontId="49" fillId="0" borderId="32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 wrapText="1"/>
    </xf>
    <xf numFmtId="0" fontId="45" fillId="0" borderId="33" xfId="0" applyFont="1" applyBorder="1" applyAlignment="1">
      <alignment horizontal="center" vertical="center" wrapText="1"/>
    </xf>
    <xf numFmtId="3" fontId="3" fillId="0" borderId="33" xfId="55" applyNumberFormat="1" applyFont="1" applyFill="1" applyBorder="1" applyAlignment="1">
      <alignment horizontal="center" vertical="center" wrapText="1"/>
      <protection/>
    </xf>
    <xf numFmtId="4" fontId="3" fillId="36" borderId="33" xfId="55" applyNumberFormat="1" applyFont="1" applyFill="1" applyBorder="1" applyAlignment="1">
      <alignment horizontal="center" vertical="center" wrapText="1"/>
      <protection/>
    </xf>
    <xf numFmtId="4" fontId="45" fillId="0" borderId="33" xfId="0" applyNumberFormat="1" applyFont="1" applyBorder="1" applyAlignment="1">
      <alignment horizontal="center" vertical="center" wrapText="1"/>
    </xf>
    <xf numFmtId="4" fontId="49" fillId="36" borderId="33" xfId="0" applyNumberFormat="1" applyFont="1" applyFill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0" fontId="44" fillId="34" borderId="34" xfId="0" applyFont="1" applyFill="1" applyBorder="1" applyAlignment="1">
      <alignment horizontal="right" vertical="center" wrapText="1"/>
    </xf>
    <xf numFmtId="0" fontId="44" fillId="34" borderId="35" xfId="0" applyFont="1" applyFill="1" applyBorder="1" applyAlignment="1">
      <alignment horizontal="right" vertical="center" wrapText="1"/>
    </xf>
    <xf numFmtId="0" fontId="50" fillId="34" borderId="31" xfId="0" applyFont="1" applyFill="1" applyBorder="1" applyAlignment="1">
      <alignment horizontal="right" vertical="center" wrapText="1"/>
    </xf>
    <xf numFmtId="0" fontId="50" fillId="34" borderId="16" xfId="0" applyFont="1" applyFill="1" applyBorder="1" applyAlignment="1">
      <alignment horizontal="right" vertical="center" wrapText="1"/>
    </xf>
    <xf numFmtId="0" fontId="50" fillId="34" borderId="32" xfId="0" applyFont="1" applyFill="1" applyBorder="1" applyAlignment="1">
      <alignment horizontal="right" vertical="center" wrapText="1"/>
    </xf>
    <xf numFmtId="0" fontId="50" fillId="34" borderId="33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2" fillId="37" borderId="21" xfId="0" applyNumberFormat="1" applyFont="1" applyFill="1" applyBorder="1" applyAlignment="1">
      <alignment horizontal="center" vertical="center" wrapText="1"/>
    </xf>
    <xf numFmtId="4" fontId="42" fillId="37" borderId="19" xfId="0" applyNumberFormat="1" applyFont="1" applyFill="1" applyBorder="1" applyAlignment="1">
      <alignment horizontal="center" vertical="center" wrapText="1"/>
    </xf>
    <xf numFmtId="4" fontId="42" fillId="37" borderId="22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_Priznto djutur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H6" sqref="H6"/>
    </sheetView>
  </sheetViews>
  <sheetFormatPr defaultColWidth="9.140625" defaultRowHeight="12.75"/>
  <cols>
    <col min="3" max="3" width="17.57421875" style="0" customWidth="1"/>
    <col min="4" max="4" width="13.8515625" style="0" customWidth="1"/>
    <col min="5" max="5" width="11.421875" style="0" customWidth="1"/>
    <col min="6" max="6" width="17.421875" style="0" customWidth="1"/>
    <col min="7" max="7" width="10.7109375" style="0" customWidth="1"/>
    <col min="9" max="9" width="11.7109375" style="31" hidden="1" customWidth="1"/>
    <col min="10" max="10" width="9.57421875" style="0" customWidth="1"/>
    <col min="11" max="11" width="14.7109375" style="31" hidden="1" customWidth="1"/>
    <col min="12" max="12" width="15.140625" style="1" customWidth="1"/>
    <col min="13" max="13" width="11.28125" style="31" hidden="1" customWidth="1"/>
  </cols>
  <sheetData>
    <row r="2" spans="1:13" ht="12.75">
      <c r="A2" s="69" t="s">
        <v>8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3" ht="12.75">
      <c r="A3" s="70" t="s">
        <v>36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</row>
    <row r="4" ht="13.5" thickBot="1"/>
    <row r="5" spans="1:13" ht="53.25" customHeight="1" thickBot="1" thickTop="1">
      <c r="A5" s="5" t="s">
        <v>0</v>
      </c>
      <c r="B5" s="6" t="s">
        <v>9</v>
      </c>
      <c r="C5" s="6" t="s">
        <v>10</v>
      </c>
      <c r="D5" s="6" t="s">
        <v>7</v>
      </c>
      <c r="E5" s="6" t="s">
        <v>11</v>
      </c>
      <c r="F5" s="6" t="s">
        <v>5</v>
      </c>
      <c r="G5" s="7" t="s">
        <v>6</v>
      </c>
      <c r="H5" s="6" t="s">
        <v>12</v>
      </c>
      <c r="I5" s="32" t="s">
        <v>13</v>
      </c>
      <c r="J5" s="6" t="s">
        <v>14</v>
      </c>
      <c r="K5" s="34" t="s">
        <v>35</v>
      </c>
      <c r="L5" s="8" t="s">
        <v>1</v>
      </c>
      <c r="M5" s="39" t="s">
        <v>15</v>
      </c>
    </row>
    <row r="6" spans="1:13" ht="53.25" customHeight="1" thickTop="1">
      <c r="A6" s="41">
        <v>587</v>
      </c>
      <c r="B6" s="42">
        <v>44100</v>
      </c>
      <c r="C6" s="42" t="s">
        <v>38</v>
      </c>
      <c r="D6" s="43" t="s">
        <v>39</v>
      </c>
      <c r="E6" s="43" t="s">
        <v>40</v>
      </c>
      <c r="F6" s="43" t="s">
        <v>41</v>
      </c>
      <c r="G6" s="44" t="s">
        <v>37</v>
      </c>
      <c r="H6" s="45"/>
      <c r="I6" s="46">
        <v>13716.1</v>
      </c>
      <c r="J6" s="47">
        <v>13716.1</v>
      </c>
      <c r="K6" s="48">
        <f>H6*I6</f>
        <v>0</v>
      </c>
      <c r="L6" s="49">
        <f>H6*J6</f>
        <v>0</v>
      </c>
      <c r="M6" s="40">
        <v>1</v>
      </c>
    </row>
    <row r="7" spans="1:13" ht="53.25" customHeight="1">
      <c r="A7" s="50">
        <v>588</v>
      </c>
      <c r="B7" s="51">
        <v>44101</v>
      </c>
      <c r="C7" s="51" t="s">
        <v>38</v>
      </c>
      <c r="D7" s="52" t="s">
        <v>39</v>
      </c>
      <c r="E7" s="52" t="s">
        <v>42</v>
      </c>
      <c r="F7" s="52" t="s">
        <v>41</v>
      </c>
      <c r="G7" s="11" t="s">
        <v>37</v>
      </c>
      <c r="H7" s="10"/>
      <c r="I7" s="33">
        <v>27432.2</v>
      </c>
      <c r="J7" s="53">
        <v>27432.2</v>
      </c>
      <c r="K7" s="35">
        <f>H7*I7</f>
        <v>0</v>
      </c>
      <c r="L7" s="29">
        <f>H7*J7</f>
        <v>0</v>
      </c>
      <c r="M7" s="40">
        <v>1</v>
      </c>
    </row>
    <row r="8" spans="1:13" ht="53.25" customHeight="1" thickBot="1">
      <c r="A8" s="54">
        <v>589</v>
      </c>
      <c r="B8" s="55">
        <v>44102</v>
      </c>
      <c r="C8" s="55" t="s">
        <v>38</v>
      </c>
      <c r="D8" s="56" t="s">
        <v>39</v>
      </c>
      <c r="E8" s="56" t="s">
        <v>43</v>
      </c>
      <c r="F8" s="56" t="s">
        <v>41</v>
      </c>
      <c r="G8" s="57" t="s">
        <v>37</v>
      </c>
      <c r="H8" s="58"/>
      <c r="I8" s="59">
        <v>45427.1</v>
      </c>
      <c r="J8" s="60">
        <v>42971.1</v>
      </c>
      <c r="K8" s="61">
        <f>H8*I8</f>
        <v>0</v>
      </c>
      <c r="L8" s="62">
        <f>H8*J8</f>
        <v>0</v>
      </c>
      <c r="M8" s="40">
        <v>1</v>
      </c>
    </row>
    <row r="9" spans="1:12" ht="12.75" customHeight="1" thickTop="1">
      <c r="A9" s="63" t="s">
        <v>4</v>
      </c>
      <c r="B9" s="64"/>
      <c r="C9" s="64"/>
      <c r="D9" s="64"/>
      <c r="E9" s="64"/>
      <c r="F9" s="64"/>
      <c r="G9" s="64"/>
      <c r="H9" s="64"/>
      <c r="I9" s="64"/>
      <c r="J9" s="64"/>
      <c r="K9" s="36"/>
      <c r="L9" s="9">
        <f>SUM(L6:L8)</f>
        <v>0</v>
      </c>
    </row>
    <row r="10" spans="1:12" ht="12.75" customHeight="1">
      <c r="A10" s="65" t="s">
        <v>3</v>
      </c>
      <c r="B10" s="66"/>
      <c r="C10" s="66"/>
      <c r="D10" s="66"/>
      <c r="E10" s="66"/>
      <c r="F10" s="66"/>
      <c r="G10" s="66"/>
      <c r="H10" s="66"/>
      <c r="I10" s="66"/>
      <c r="J10" s="66"/>
      <c r="K10" s="37"/>
      <c r="L10" s="3">
        <f>L9*0.1</f>
        <v>0</v>
      </c>
    </row>
    <row r="11" spans="1:12" ht="12.75" customHeight="1" thickBot="1">
      <c r="A11" s="67" t="s">
        <v>2</v>
      </c>
      <c r="B11" s="68"/>
      <c r="C11" s="68"/>
      <c r="D11" s="68"/>
      <c r="E11" s="68"/>
      <c r="F11" s="68"/>
      <c r="G11" s="68"/>
      <c r="H11" s="68"/>
      <c r="I11" s="68"/>
      <c r="J11" s="68"/>
      <c r="K11" s="38"/>
      <c r="L11" s="4">
        <f>L9+L10</f>
        <v>0</v>
      </c>
    </row>
    <row r="12" ht="13.5" thickTop="1"/>
  </sheetData>
  <sheetProtection/>
  <mergeCells count="5">
    <mergeCell ref="A9:J9"/>
    <mergeCell ref="A10:J10"/>
    <mergeCell ref="A11:J11"/>
    <mergeCell ref="A2:M2"/>
    <mergeCell ref="A3:M3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9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5.8515625" style="0" customWidth="1"/>
    <col min="2" max="2" width="31.57421875" style="0" customWidth="1"/>
    <col min="3" max="3" width="27.00390625" style="0" customWidth="1"/>
    <col min="5" max="7" width="25.421875" style="0" customWidth="1"/>
  </cols>
  <sheetData>
    <row r="2" spans="2:5" ht="12.75">
      <c r="B2" s="2" t="s">
        <v>16</v>
      </c>
      <c r="C2" s="2"/>
      <c r="D2" s="2"/>
      <c r="E2" s="2" t="s">
        <v>36</v>
      </c>
    </row>
    <row r="4" ht="13.5" thickBot="1"/>
    <row r="5" spans="2:7" ht="24.75" thickBot="1">
      <c r="B5" s="12" t="s">
        <v>17</v>
      </c>
      <c r="C5" s="13" t="s">
        <v>27</v>
      </c>
      <c r="E5" s="18" t="s">
        <v>28</v>
      </c>
      <c r="F5" s="19" t="s">
        <v>29</v>
      </c>
      <c r="G5" s="30" t="s">
        <v>30</v>
      </c>
    </row>
    <row r="6" spans="2:7" ht="15" thickBot="1">
      <c r="B6" s="14"/>
      <c r="C6" s="15"/>
      <c r="E6" s="20">
        <f>SUBTOTAL(9,merck!K6:K8)</f>
        <v>0</v>
      </c>
      <c r="F6" s="21">
        <f>SUBTOTAL(9,merck!L6:L8)</f>
        <v>0</v>
      </c>
      <c r="G6" s="22">
        <f>F6*1.1</f>
        <v>0</v>
      </c>
    </row>
    <row r="7" spans="2:7" ht="24.75" thickBot="1">
      <c r="B7" s="12" t="s">
        <v>18</v>
      </c>
      <c r="C7" s="16" t="s">
        <v>44</v>
      </c>
      <c r="E7" s="71" t="s">
        <v>31</v>
      </c>
      <c r="F7" s="72"/>
      <c r="G7" s="73"/>
    </row>
    <row r="8" spans="2:7" ht="15" thickBot="1">
      <c r="B8" s="14"/>
      <c r="C8" s="15"/>
      <c r="E8" s="23">
        <f>E6/1000</f>
        <v>0</v>
      </c>
      <c r="F8" s="24">
        <f>F6/1000</f>
        <v>0</v>
      </c>
      <c r="G8" s="25">
        <f>G6/1000</f>
        <v>0</v>
      </c>
    </row>
    <row r="9" spans="2:7" ht="15">
      <c r="B9" s="12" t="s">
        <v>19</v>
      </c>
      <c r="C9" s="16" t="s">
        <v>20</v>
      </c>
      <c r="E9" s="15"/>
      <c r="F9" s="15"/>
      <c r="G9" s="26"/>
    </row>
    <row r="10" spans="2:7" ht="14.25">
      <c r="B10" s="14"/>
      <c r="C10" s="15"/>
      <c r="E10" s="15"/>
      <c r="F10" s="15"/>
      <c r="G10" s="26"/>
    </row>
    <row r="11" spans="2:7" ht="15">
      <c r="B11" s="12" t="s">
        <v>21</v>
      </c>
      <c r="C11" s="16" t="s">
        <v>22</v>
      </c>
      <c r="E11" s="15"/>
      <c r="F11" s="15"/>
      <c r="G11" s="26"/>
    </row>
    <row r="12" spans="2:7" ht="14.25">
      <c r="B12" s="14"/>
      <c r="C12" s="15"/>
      <c r="G12" s="26"/>
    </row>
    <row r="13" spans="2:7" ht="15.75">
      <c r="B13" s="12" t="s">
        <v>45</v>
      </c>
      <c r="C13" s="16" t="s">
        <v>46</v>
      </c>
      <c r="E13" s="27" t="s">
        <v>32</v>
      </c>
      <c r="F13" s="28">
        <v>1</v>
      </c>
      <c r="G13" s="26"/>
    </row>
    <row r="14" spans="2:7" ht="20.25" customHeight="1">
      <c r="B14" s="14"/>
      <c r="C14" s="15"/>
      <c r="E14" s="15"/>
      <c r="F14" s="15"/>
      <c r="G14" s="26"/>
    </row>
    <row r="15" spans="2:6" ht="24" customHeight="1">
      <c r="B15" s="12" t="s">
        <v>23</v>
      </c>
      <c r="C15" s="13" t="s">
        <v>47</v>
      </c>
      <c r="E15" s="27" t="s">
        <v>33</v>
      </c>
      <c r="F15" s="16" t="s">
        <v>34</v>
      </c>
    </row>
    <row r="16" spans="2:3" ht="14.25">
      <c r="B16" s="14"/>
      <c r="C16" s="15"/>
    </row>
    <row r="17" spans="2:3" ht="15">
      <c r="B17" s="12" t="s">
        <v>24</v>
      </c>
      <c r="C17" s="13" t="s">
        <v>25</v>
      </c>
    </row>
    <row r="18" spans="2:3" ht="14.25">
      <c r="B18" s="14"/>
      <c r="C18" s="15"/>
    </row>
    <row r="19" spans="2:3" ht="15">
      <c r="B19" s="12" t="s">
        <v>26</v>
      </c>
      <c r="C19" s="17">
        <v>33600000</v>
      </c>
    </row>
  </sheetData>
  <sheetProtection/>
  <mergeCells count="1">
    <mergeCell ref="E7:G7"/>
  </mergeCells>
  <printOptions/>
  <pageMargins left="0.7" right="0.7" top="0.75" bottom="0.75" header="0.3" footer="0.3"/>
  <pageSetup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2015-10-27T11:41:38Z</cp:lastPrinted>
  <dcterms:created xsi:type="dcterms:W3CDTF">2014-01-17T13:07:43Z</dcterms:created>
  <dcterms:modified xsi:type="dcterms:W3CDTF">2015-11-04T13:43:51Z</dcterms:modified>
  <cp:category/>
  <cp:version/>
  <cp:contentType/>
  <cp:contentStatus/>
</cp:coreProperties>
</file>