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Fresenius Medical Care d.o.o." sheetId="1" r:id="rId1"/>
    <sheet name="Obrazac KV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<sst xmlns="http://schemas.openxmlformats.org/spreadsheetml/2006/main" count="86" uniqueCount="68">
  <si>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</si>
  <si>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</si>
  <si>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</si>
  <si>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</si>
  <si>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</si>
  <si>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</si>
  <si>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ЈЕДИНИЧНА ЦЕНА</t>
  </si>
  <si>
    <t>УКУПНА ЦЕНА БЕЗ ПДВА</t>
  </si>
  <si>
    <t>ИЗНОС ПДВ-А</t>
  </si>
  <si>
    <t>natrijum-hlorid, natrijum-laktat, kalcijum-hlorid, magnezijum-hlorid, glukoza, 2000 ml (5.64g/l + 3.925g/l + 0.1838g/l + 0.1017g/l + 15g/l)</t>
  </si>
  <si>
    <t>Balance 1.5% glukoze, 1.25 mmol/l kalcijuma, 2000ml</t>
  </si>
  <si>
    <t>Fresenisu Medical Care Deutschland GMBH , Nemačka</t>
  </si>
  <si>
    <t>rastvor za peritonealnu dijalizu</t>
  </si>
  <si>
    <t>2000 ml (5.64g/l + 3.925g/l + 0.1838g/l + 0.1017g/l + 15g/l)</t>
  </si>
  <si>
    <t>kesa</t>
  </si>
  <si>
    <t>natrijum-hlorid, natrijum-laktat, kalcijum-hlorid, magnezijum-hlorid, glukoza, 2000 ml (5.64g/l + 3.925g/l + 0.1838g/l + 0.1017g/l + 22.73g/l)</t>
  </si>
  <si>
    <t>Balance 2.3% glukoze, 1.25 mmol/l kalcijuma, 2000ml</t>
  </si>
  <si>
    <t>2000 ml (5.64g/l + 3.925g/l + 0.1838g/l + 0.1017g/l + 22.73g/l)</t>
  </si>
  <si>
    <t>natrijum-hlorid, natrijum-laktat, kalcijum-hlorid, magnezijum-hlorid, glukoza, 2000 ml (5.64g/l + 3.925g/l + 0.1838g/l + 0.1017g/l + 42,5 g/l)</t>
  </si>
  <si>
    <t>Balance 4.25% glukoze, 1.25 mmol/l kalcijuma, 2000ml</t>
  </si>
  <si>
    <t>2000 ml (5.64g/l + 3.925g/l + 0.1838g/l + 0.1017g/l + 42,5 g/l)</t>
  </si>
  <si>
    <t>natrijum-hlorid, natrijum-laktat, kalcijum-hlorid, magnezijum-hlorid, glukoza, 2500 ml (5.64g/L+3.925g/L+0.1838g/L+0.1017g/L+22.73g/L)</t>
  </si>
  <si>
    <t>Balance 2.3% glukoze, 1.25 mmol/l kalcijuma, 2500ml</t>
  </si>
  <si>
    <t>2500 ml (5.64g/L+3.925g/L+0.1838g/L+0.1017g/L+22.73g/L)</t>
  </si>
  <si>
    <t>natrijum-hlorid, natrijum-laktat, kalcijum-hlorid, magnezijum-hlorid, glukoza, 2500 ml (5.64g/L+3.925g/L+0.1838g/L+0.1017g/L+15g/L)</t>
  </si>
  <si>
    <t>Balance 1.5% glukoze, 1.25 mmol/l kalcijuma, 2500ml</t>
  </si>
  <si>
    <t>2500 ml (5.64g/L+3.925g/L+0.1838g/L+0.1017g/L+15g/L)</t>
  </si>
  <si>
    <t>natrijum-hlorid, natrijum-laktat, kalcijum-hlorid, magnezijum-hlorid, glukoza, 5000 ml (5.786 g/l + 7.847 g/l + 0.2573g/l + 0.1017g11 + 15 g/l)</t>
  </si>
  <si>
    <t>CAPD 2 sleep safe, 5000ml</t>
  </si>
  <si>
    <t>5000 ml (5.786 g/l + 7.847 g/l + 0.2573g/l + 0.1017g11 + 15 g/l)</t>
  </si>
  <si>
    <t>natrijum-hlorid, natrijum-laktat, kalcijum-hlorid, magnezijum-hlorid, glukoza, 5000 ml (5.786 g/l+ 7.847 g/l + 0.2573g/l + 0.1017g/l + 22.73 g/l</t>
  </si>
  <si>
    <t>CAPD 4 sleep safe, 5000ml</t>
  </si>
  <si>
    <t>5000 ml (5.786 g/l+ 7.847 g/l + 0.2573g/l + 0.1017g/l + 22.73 g/l</t>
  </si>
  <si>
    <t>ПАРТИЈА</t>
  </si>
  <si>
    <t>ПРИЛОГ 1 УГОВОРА - СПЕЦИФИКАЦИЈА ЛЕКОВА СА ЦЕНАМА</t>
  </si>
  <si>
    <t>Назив добављача: Fresenius Medical Care d.o.o.</t>
  </si>
  <si>
    <t>ПРОЦЕЊЕНА ЈЕДИНИЧНА ЦЕНА</t>
  </si>
  <si>
    <t>ПРОЦЕЊЕНА УКУПНА ЦЕНА БЕЗ ПДВА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</si>
  <si>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</si>
  <si>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</si>
  <si>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</si>
  <si>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</si>
  <si>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</si>
  <si>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</si>
  <si>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</si>
  <si>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</si>
  <si>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</si>
  <si>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</si>
  <si>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</si>
  <si>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</si>
  <si>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</si>
  <si>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</si>
  <si>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</si>
  <si>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</si>
  <si>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</si>
  <si>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</si>
  <si>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</si>
  <si>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</si>
  <si>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</si>
  <si>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</si>
  <si>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</si>
  <si>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</si>
  <si>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</si>
  <si>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Fresenius Medical Care d.o.o.</t>
  </si>
  <si>
    <t>КОЛИЧИНА</t>
  </si>
  <si>
    <t>ЈКЛ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</si>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</sst>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8" fillId="0" borderId="0" xfId="55" applyAlignment="1">
      <alignment vertical="center"/>
      <protection/>
    </xf>
    <xf numFmtId="0" fontId="43" fillId="0" borderId="0" xfId="55" applyFont="1" applyAlignment="1">
      <alignment vertical="center"/>
      <protection/>
    </xf>
    <xf numFmtId="0" fontId="38" fillId="0" borderId="0" xfId="55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wrapText="1"/>
      <protection/>
    </xf>
    <xf numFmtId="0" fontId="46" fillId="0" borderId="0" xfId="55" applyFont="1" applyAlignment="1">
      <alignment wrapText="1"/>
      <protection/>
    </xf>
    <xf numFmtId="4" fontId="43" fillId="0" borderId="11" xfId="55" applyNumberFormat="1" applyFont="1" applyBorder="1" applyAlignment="1">
      <alignment vertical="center" wrapText="1"/>
      <protection/>
    </xf>
    <xf numFmtId="4" fontId="43" fillId="0" borderId="13" xfId="55" applyNumberFormat="1" applyFont="1" applyBorder="1" applyAlignment="1">
      <alignment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3" fontId="43" fillId="0" borderId="14" xfId="55" applyNumberFormat="1" applyFont="1" applyBorder="1" applyAlignment="1">
      <alignment vertical="center" wrapText="1"/>
      <protection/>
    </xf>
    <xf numFmtId="3" fontId="43" fillId="0" borderId="15" xfId="55" applyNumberFormat="1" applyFont="1" applyBorder="1" applyAlignment="1">
      <alignment vertical="center" wrapText="1"/>
      <protection/>
    </xf>
    <xf numFmtId="0" fontId="38" fillId="0" borderId="0" xfId="55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7" fillId="0" borderId="10" xfId="55" applyNumberFormat="1" applyFont="1" applyBorder="1" applyAlignment="1">
      <alignment horizontal="center" vertical="center" wrapText="1"/>
      <protection/>
    </xf>
    <xf numFmtId="0" fontId="44" fillId="0" borderId="10" xfId="5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vertical="center" wrapText="1"/>
    </xf>
    <xf numFmtId="4" fontId="46" fillId="35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4" fontId="43" fillId="36" borderId="14" xfId="55" applyNumberFormat="1" applyFont="1" applyFill="1" applyBorder="1" applyAlignment="1">
      <alignment horizontal="center" vertical="center" wrapText="1"/>
      <protection/>
    </xf>
    <xf numFmtId="4" fontId="43" fillId="36" borderId="17" xfId="55" applyNumberFormat="1" applyFont="1" applyFill="1" applyBorder="1" applyAlignment="1">
      <alignment horizontal="center" vertical="center" wrapText="1"/>
      <protection/>
    </xf>
    <xf numFmtId="4" fontId="43" fillId="36" borderId="18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A15" sqref="A15:K15"/>
    </sheetView>
  </sheetViews>
  <sheetFormatPr defaultColWidth="9.140625" defaultRowHeight="15"/>
  <cols>
    <col min="2" max="2" width="24.00390625" style="0" customWidth="1"/>
    <col min="4" max="4" width="13.421875" style="0" customWidth="1"/>
    <col min="5" max="5" width="13.28125" style="0" customWidth="1"/>
    <col min="6" max="6" width="14.8515625" style="0" customWidth="1"/>
    <col min="7" max="7" width="13.57421875" style="0" customWidth="1"/>
    <col min="8" max="8" width="11.421875" style="0" customWidth="1"/>
    <col min="9" max="9" width="11.57421875" style="0" customWidth="1"/>
    <col min="10" max="10" width="12.421875" style="0" hidden="1" customWidth="1"/>
    <col min="11" max="11" width="11.57421875" style="0" customWidth="1"/>
    <col min="12" max="12" width="12.7109375" style="0" hidden="1" customWidth="1"/>
    <col min="13" max="13" width="10.8515625" style="0" customWidth="1"/>
    <col min="14" max="14" width="0" style="0" hidden="1" customWidth="1"/>
  </cols>
  <sheetData>
    <row r="1" spans="1:21" ht="16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2"/>
    </row>
    <row r="3" spans="1:21" s="5" customFormat="1" ht="15">
      <c r="A3" s="34" t="s">
        <v>35</v>
      </c>
      <c r="B3" s="34"/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</row>
    <row r="5" spans="1:13" s="1" customFormat="1" ht="48">
      <c r="A5" s="25" t="s">
        <v>33</v>
      </c>
      <c r="B5" s="25" t="s">
        <v>0</v>
      </c>
      <c r="C5" s="25" t="s">
        <v>65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64</v>
      </c>
      <c r="J5" s="29" t="s">
        <v>36</v>
      </c>
      <c r="K5" s="25" t="s">
        <v>6</v>
      </c>
      <c r="L5" s="29" t="s">
        <v>37</v>
      </c>
      <c r="M5" s="25" t="s">
        <v>7</v>
      </c>
    </row>
    <row r="6" spans="1:13" s="1" customFormat="1" ht="72">
      <c r="A6" s="26">
        <v>59</v>
      </c>
      <c r="B6" s="25" t="s">
        <v>9</v>
      </c>
      <c r="C6" s="25">
        <v>9175716</v>
      </c>
      <c r="D6" s="25" t="s">
        <v>10</v>
      </c>
      <c r="E6" s="25" t="s">
        <v>11</v>
      </c>
      <c r="F6" s="25" t="s">
        <v>12</v>
      </c>
      <c r="G6" s="25" t="s">
        <v>13</v>
      </c>
      <c r="H6" s="25" t="s">
        <v>14</v>
      </c>
      <c r="I6" s="26"/>
      <c r="J6" s="32">
        <v>798.3</v>
      </c>
      <c r="K6" s="25">
        <v>798</v>
      </c>
      <c r="L6" s="28">
        <f>I6*J6</f>
        <v>0</v>
      </c>
      <c r="M6" s="27">
        <f>I6*K6</f>
        <v>0</v>
      </c>
    </row>
    <row r="7" spans="1:13" s="1" customFormat="1" ht="72">
      <c r="A7" s="26">
        <v>60</v>
      </c>
      <c r="B7" s="25" t="s">
        <v>15</v>
      </c>
      <c r="C7" s="25">
        <v>9175717</v>
      </c>
      <c r="D7" s="25" t="s">
        <v>16</v>
      </c>
      <c r="E7" s="25" t="s">
        <v>11</v>
      </c>
      <c r="F7" s="25" t="s">
        <v>12</v>
      </c>
      <c r="G7" s="25" t="s">
        <v>17</v>
      </c>
      <c r="H7" s="25" t="s">
        <v>14</v>
      </c>
      <c r="I7" s="26"/>
      <c r="J7" s="32">
        <v>798.3</v>
      </c>
      <c r="K7" s="25">
        <v>798</v>
      </c>
      <c r="L7" s="28">
        <f aca="true" t="shared" si="0" ref="L7:L12">I7*J7</f>
        <v>0</v>
      </c>
      <c r="M7" s="27">
        <f aca="true" t="shared" si="1" ref="M7:M12">I7*K7</f>
        <v>0</v>
      </c>
    </row>
    <row r="8" spans="1:13" s="1" customFormat="1" ht="72">
      <c r="A8" s="26">
        <v>61</v>
      </c>
      <c r="B8" s="25" t="s">
        <v>18</v>
      </c>
      <c r="C8" s="25">
        <v>9175718</v>
      </c>
      <c r="D8" s="25" t="s">
        <v>19</v>
      </c>
      <c r="E8" s="25" t="s">
        <v>11</v>
      </c>
      <c r="F8" s="25" t="s">
        <v>12</v>
      </c>
      <c r="G8" s="25" t="s">
        <v>20</v>
      </c>
      <c r="H8" s="25" t="s">
        <v>14</v>
      </c>
      <c r="I8" s="26"/>
      <c r="J8" s="32">
        <v>798.3</v>
      </c>
      <c r="K8" s="25">
        <v>798</v>
      </c>
      <c r="L8" s="28">
        <f t="shared" si="0"/>
        <v>0</v>
      </c>
      <c r="M8" s="27">
        <f t="shared" si="1"/>
        <v>0</v>
      </c>
    </row>
    <row r="9" spans="1:13" s="1" customFormat="1" ht="72">
      <c r="A9" s="26">
        <v>66</v>
      </c>
      <c r="B9" s="25" t="s">
        <v>21</v>
      </c>
      <c r="C9" s="25">
        <v>9175701</v>
      </c>
      <c r="D9" s="25" t="s">
        <v>22</v>
      </c>
      <c r="E9" s="25" t="s">
        <v>11</v>
      </c>
      <c r="F9" s="25" t="s">
        <v>12</v>
      </c>
      <c r="G9" s="25" t="s">
        <v>23</v>
      </c>
      <c r="H9" s="25" t="s">
        <v>14</v>
      </c>
      <c r="I9" s="26"/>
      <c r="J9" s="32">
        <v>798.3</v>
      </c>
      <c r="K9" s="25">
        <v>798</v>
      </c>
      <c r="L9" s="28">
        <f t="shared" si="0"/>
        <v>0</v>
      </c>
      <c r="M9" s="27">
        <f t="shared" si="1"/>
        <v>0</v>
      </c>
    </row>
    <row r="10" spans="1:13" s="1" customFormat="1" ht="72">
      <c r="A10" s="26">
        <v>67</v>
      </c>
      <c r="B10" s="25" t="s">
        <v>24</v>
      </c>
      <c r="C10" s="25">
        <v>9175700</v>
      </c>
      <c r="D10" s="25" t="s">
        <v>25</v>
      </c>
      <c r="E10" s="25" t="s">
        <v>11</v>
      </c>
      <c r="F10" s="25" t="s">
        <v>12</v>
      </c>
      <c r="G10" s="25" t="s">
        <v>26</v>
      </c>
      <c r="H10" s="25" t="s">
        <v>14</v>
      </c>
      <c r="I10" s="26"/>
      <c r="J10" s="32">
        <v>798.3</v>
      </c>
      <c r="K10" s="25">
        <v>798</v>
      </c>
      <c r="L10" s="28">
        <f t="shared" si="0"/>
        <v>0</v>
      </c>
      <c r="M10" s="27">
        <f t="shared" si="1"/>
        <v>0</v>
      </c>
    </row>
    <row r="11" spans="1:13" s="1" customFormat="1" ht="72">
      <c r="A11" s="26">
        <v>77</v>
      </c>
      <c r="B11" s="25" t="s">
        <v>27</v>
      </c>
      <c r="C11" s="25">
        <v>9175117</v>
      </c>
      <c r="D11" s="25" t="s">
        <v>28</v>
      </c>
      <c r="E11" s="25" t="s">
        <v>11</v>
      </c>
      <c r="F11" s="25" t="s">
        <v>12</v>
      </c>
      <c r="G11" s="25" t="s">
        <v>29</v>
      </c>
      <c r="H11" s="25" t="s">
        <v>14</v>
      </c>
      <c r="I11" s="26"/>
      <c r="J11" s="32">
        <v>798.3</v>
      </c>
      <c r="K11" s="27">
        <v>1267</v>
      </c>
      <c r="L11" s="28">
        <f t="shared" si="0"/>
        <v>0</v>
      </c>
      <c r="M11" s="27">
        <f t="shared" si="1"/>
        <v>0</v>
      </c>
    </row>
    <row r="12" spans="1:13" s="1" customFormat="1" ht="72">
      <c r="A12" s="26">
        <v>79</v>
      </c>
      <c r="B12" s="25" t="s">
        <v>30</v>
      </c>
      <c r="C12" s="25">
        <v>9175118</v>
      </c>
      <c r="D12" s="25" t="s">
        <v>31</v>
      </c>
      <c r="E12" s="25" t="s">
        <v>11</v>
      </c>
      <c r="F12" s="25" t="s">
        <v>12</v>
      </c>
      <c r="G12" s="25" t="s">
        <v>32</v>
      </c>
      <c r="H12" s="25" t="s">
        <v>14</v>
      </c>
      <c r="I12" s="26"/>
      <c r="J12" s="32">
        <v>798.3</v>
      </c>
      <c r="K12" s="27">
        <v>1267</v>
      </c>
      <c r="L12" s="28">
        <f t="shared" si="0"/>
        <v>0</v>
      </c>
      <c r="M12" s="27">
        <f t="shared" si="1"/>
        <v>0</v>
      </c>
    </row>
    <row r="13" spans="1:14" s="1" customFormat="1" ht="15" customHeight="1">
      <c r="A13" s="33" t="s">
        <v>66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0"/>
      <c r="M13" s="31">
        <f>SUM(M6:M12)</f>
        <v>0</v>
      </c>
      <c r="N13" s="1">
        <v>0.1</v>
      </c>
    </row>
    <row r="14" spans="1:13" s="1" customFormat="1" ht="15" customHeight="1">
      <c r="A14" s="33" t="s">
        <v>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0"/>
      <c r="M14" s="31">
        <f>M13*N13</f>
        <v>0</v>
      </c>
    </row>
    <row r="15" spans="1:13" s="1" customFormat="1" ht="15" customHeight="1">
      <c r="A15" s="33" t="s">
        <v>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0"/>
      <c r="M15" s="31">
        <f>M13+M14</f>
        <v>0</v>
      </c>
    </row>
  </sheetData>
  <sheetProtection/>
  <mergeCells count="5">
    <mergeCell ref="A15:K15"/>
    <mergeCell ref="A1:U1"/>
    <mergeCell ref="A3:D3"/>
    <mergeCell ref="A13:K13"/>
    <mergeCell ref="A14:K1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6" sqref="E6"/>
    </sheetView>
  </sheetViews>
  <sheetFormatPr defaultColWidth="31.7109375" defaultRowHeight="15"/>
  <cols>
    <col min="1" max="1" width="8.421875" style="0" customWidth="1"/>
    <col min="2" max="2" width="31.7109375" style="0" customWidth="1"/>
    <col min="3" max="3" width="28.28125" style="0" customWidth="1"/>
    <col min="4" max="4" width="15.57421875" style="0" customWidth="1"/>
    <col min="5" max="5" width="25.421875" style="0" customWidth="1"/>
    <col min="6" max="6" width="20.421875" style="0" customWidth="1"/>
    <col min="7" max="7" width="22.7109375" style="0" customWidth="1"/>
  </cols>
  <sheetData>
    <row r="2" spans="2:7" ht="15">
      <c r="B2" s="6" t="s">
        <v>38</v>
      </c>
      <c r="C2" s="6"/>
      <c r="D2" s="6"/>
      <c r="E2" s="7" t="s">
        <v>63</v>
      </c>
      <c r="F2" s="8"/>
      <c r="G2" s="8"/>
    </row>
    <row r="4" spans="2:7" ht="15.75" thickBot="1">
      <c r="B4" s="8"/>
      <c r="C4" s="8"/>
      <c r="D4" s="8"/>
      <c r="E4" s="8"/>
      <c r="F4" s="8"/>
      <c r="G4" s="8"/>
    </row>
    <row r="5" spans="2:7" ht="36.75" thickBot="1">
      <c r="B5" s="9" t="s">
        <v>39</v>
      </c>
      <c r="C5" s="10" t="s">
        <v>40</v>
      </c>
      <c r="D5" s="8"/>
      <c r="E5" s="11" t="s">
        <v>41</v>
      </c>
      <c r="F5" s="12" t="s">
        <v>42</v>
      </c>
      <c r="G5" s="13" t="s">
        <v>43</v>
      </c>
    </row>
    <row r="6" spans="2:7" ht="15.75" thickBot="1">
      <c r="B6" s="14"/>
      <c r="C6" s="15"/>
      <c r="D6" s="8"/>
      <c r="E6" s="16">
        <f>SUM('Fresenius Medical Care d.o.o.'!L6:L12)</f>
        <v>0</v>
      </c>
      <c r="F6" s="16">
        <f>SUM('Fresenius Medical Care d.o.o.'!M6:M12)</f>
        <v>0</v>
      </c>
      <c r="G6" s="17">
        <f>F6*1.1</f>
        <v>0</v>
      </c>
    </row>
    <row r="7" spans="2:7" ht="36.75" thickBot="1">
      <c r="B7" s="9" t="s">
        <v>44</v>
      </c>
      <c r="C7" s="18" t="s">
        <v>45</v>
      </c>
      <c r="D7" s="8"/>
      <c r="E7" s="35" t="s">
        <v>46</v>
      </c>
      <c r="F7" s="36"/>
      <c r="G7" s="37"/>
    </row>
    <row r="8" spans="2:7" ht="15.75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47</v>
      </c>
      <c r="C9" s="18" t="s">
        <v>48</v>
      </c>
      <c r="D9" s="8"/>
      <c r="E9" s="15"/>
      <c r="F9" s="15"/>
      <c r="G9" s="21"/>
    </row>
    <row r="10" spans="2:7" ht="15">
      <c r="B10" s="14"/>
      <c r="C10" s="15"/>
      <c r="D10" s="8"/>
      <c r="E10" s="15"/>
      <c r="F10" s="15"/>
      <c r="G10" s="21"/>
    </row>
    <row r="11" spans="2:7" ht="15">
      <c r="B11" s="9" t="s">
        <v>49</v>
      </c>
      <c r="C11" s="18" t="s">
        <v>50</v>
      </c>
      <c r="D11" s="8"/>
      <c r="E11" s="15"/>
      <c r="F11" s="15"/>
      <c r="G11" s="21"/>
    </row>
    <row r="12" spans="2:7" ht="15">
      <c r="B12" s="14"/>
      <c r="C12" s="15"/>
      <c r="D12" s="8"/>
      <c r="E12" s="8"/>
      <c r="F12" s="8"/>
      <c r="G12" s="21"/>
    </row>
    <row r="13" spans="2:7" ht="15.75">
      <c r="B13" s="9" t="s">
        <v>51</v>
      </c>
      <c r="C13" s="18" t="s">
        <v>52</v>
      </c>
      <c r="D13" s="8"/>
      <c r="E13" s="22" t="s">
        <v>53</v>
      </c>
      <c r="F13" s="23">
        <v>3</v>
      </c>
      <c r="G13" s="21"/>
    </row>
    <row r="14" spans="2:7" ht="15">
      <c r="B14" s="14"/>
      <c r="C14" s="15"/>
      <c r="D14" s="8"/>
      <c r="E14" s="15"/>
      <c r="F14" s="15"/>
      <c r="G14" s="21"/>
    </row>
    <row r="15" spans="2:7" ht="25.5">
      <c r="B15" s="9" t="s">
        <v>54</v>
      </c>
      <c r="C15" s="10" t="s">
        <v>55</v>
      </c>
      <c r="D15" s="8"/>
      <c r="E15" s="22" t="s">
        <v>56</v>
      </c>
      <c r="F15" s="18" t="s">
        <v>57</v>
      </c>
      <c r="G15" s="8"/>
    </row>
    <row r="16" spans="2:7" ht="15">
      <c r="B16" s="14"/>
      <c r="C16" s="15"/>
      <c r="D16" s="8"/>
      <c r="E16" s="8"/>
      <c r="F16" s="8"/>
      <c r="G16" s="8"/>
    </row>
    <row r="17" spans="2:7" ht="25.5">
      <c r="B17" s="9" t="s">
        <v>58</v>
      </c>
      <c r="C17" s="10" t="s">
        <v>59</v>
      </c>
      <c r="D17" s="8"/>
      <c r="E17" s="8"/>
      <c r="F17" s="8"/>
      <c r="G17" s="8"/>
    </row>
    <row r="18" spans="2:7" ht="15">
      <c r="B18" s="14"/>
      <c r="C18" s="15"/>
      <c r="D18" s="8"/>
      <c r="E18" s="8"/>
      <c r="F18" s="8"/>
      <c r="G18" s="8"/>
    </row>
    <row r="19" spans="2:3" ht="15">
      <c r="B19" s="9" t="s">
        <v>60</v>
      </c>
      <c r="C19" s="10" t="s">
        <v>61</v>
      </c>
    </row>
    <row r="20" spans="2:3" ht="15">
      <c r="B20" s="14"/>
      <c r="C20" s="15"/>
    </row>
    <row r="21" spans="2:3" ht="15">
      <c r="B21" s="9" t="s">
        <v>62</v>
      </c>
      <c r="C21" s="24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2016-01-18T11:14:53Z</cp:lastPrinted>
  <dcterms:created xsi:type="dcterms:W3CDTF">2016-01-05T11:17:46Z</dcterms:created>
  <dcterms:modified xsi:type="dcterms:W3CDTF">2016-01-18T12:46:59Z</dcterms:modified>
  <cp:category/>
  <cp:version/>
  <cp:contentType/>
  <cp:contentStatus/>
</cp:coreProperties>
</file>