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B. Braun" sheetId="1" r:id="rId1"/>
    <sheet name="Obrazac KVI" sheetId="2" r:id="rId2"/>
    <sheet name="Sheet3" sheetId="3" r:id="rId3"/>
  </sheets>
  <definedNames>
    <definedName name="_xlnm.Print_Area" localSheetId="0">'B. Braun'!$A$1:$M$17</definedName>
  </definedNames>
  <calcPr calcId="124519"/>
</workbook>
</file>

<file path=xl/calcChain.xml><?xml version="1.0" encoding="utf-8"?>
<calcChain xmlns="http://schemas.openxmlformats.org/spreadsheetml/2006/main">
  <c r="M11" i="1"/>
  <c r="L11"/>
  <c r="M7"/>
  <c r="M8"/>
  <c r="M9"/>
  <c r="M10"/>
  <c r="M12"/>
  <c r="M13"/>
  <c r="M14"/>
  <c r="L7"/>
  <c r="L8"/>
  <c r="L9"/>
  <c r="L10"/>
  <c r="L12"/>
  <c r="L13"/>
  <c r="L14"/>
  <c r="M6"/>
  <c r="M15" s="1"/>
  <c r="M16" s="1"/>
  <c r="M17" s="1"/>
  <c r="L6"/>
  <c r="F6" i="2" l="1"/>
  <c r="G6" s="1"/>
  <c r="G8" s="1"/>
  <c r="E6"/>
  <c r="E8" s="1"/>
  <c r="F8" l="1"/>
</calcChain>
</file>

<file path=xl/sharedStrings.xml><?xml version="1.0" encoding="utf-8"?>
<sst xmlns="http://schemas.openxmlformats.org/spreadsheetml/2006/main" count="107" uniqueCount="81">
  <si>
    <t>ПАРТИЈА</t>
  </si>
  <si>
    <t>ПРЕДМЕТ НАБАВКЕ</t>
  </si>
  <si>
    <t>JKL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</si>
  <si>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</si>
  <si>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</si>
  <si>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</si>
  <si>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</si>
  <si>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ЈЕДИНИЧНА ЦЕНА</t>
  </si>
  <si>
    <t>УКУПНА ЦЕНА БЕЗ ПДВ-А</t>
  </si>
  <si>
    <t>ИЗНОС ПДВ-А</t>
  </si>
  <si>
    <t>hidroksietilskrob, natrijum-hlorid, kalijum-hlorid, kalcijum-hlorid, magnezijum-hlorid, natrijum-acetat, jabučna kiselina, 500 ml (60 g/l + 6,252 g/l + 298,4 mg/l + 367,5 mg/l + 203,3 mg/l + 3,266 g/l + 671 mg/l)</t>
  </si>
  <si>
    <t>Tetraspan 6%</t>
  </si>
  <si>
    <t>B Braun</t>
  </si>
  <si>
    <t>rastvor za infuziju</t>
  </si>
  <si>
    <t>500 ml (60 g/l + 6,252 g/l + 298,4 mg/l + 367,5 mg/l + 203,3 mg/l + 3,266 g/l + 671 mg/l)</t>
  </si>
  <si>
    <t>boca</t>
  </si>
  <si>
    <t>glukoza 5%, 100 ml, boca plastična</t>
  </si>
  <si>
    <t>Glukoza 5% B.Braun</t>
  </si>
  <si>
    <t>100 ml (5%)</t>
  </si>
  <si>
    <t>boca plastična</t>
  </si>
  <si>
    <t>glukoza 5%, 1000 ml, boca plastična</t>
  </si>
  <si>
    <t>1000 ml (5%)</t>
  </si>
  <si>
    <t>glukoza 10%, 1000 ml, boca plastična</t>
  </si>
  <si>
    <t>Glukoza 10% B.Braun</t>
  </si>
  <si>
    <t>1000 ml (10%)</t>
  </si>
  <si>
    <t>natrijum-hlorid, kalijum-hlorid, kalcijum-hlorid, 1000 ml (8,6 g/l+0,3 g/l+0,33 g/l), boca plastična</t>
  </si>
  <si>
    <t>Ringerov rastvor B.Braun</t>
  </si>
  <si>
    <t>natrijum-hlorid, kalijum-hlorid, kalcijum-hlorid, natrijum-laktat, 1000 ml (6 g/l+0,4 g/l+0,27g/l+6,24 g/l), boca plastična</t>
  </si>
  <si>
    <t>Hartmanov rastvor B.Braun</t>
  </si>
  <si>
    <t>Natrijum hlorid 0.9% B.Braun</t>
  </si>
  <si>
    <t>250 ml (0,9%)</t>
  </si>
  <si>
    <t>100 ml (0,9%)</t>
  </si>
  <si>
    <t>1000 ml (0,9%)</t>
  </si>
  <si>
    <t>0179355</t>
  </si>
  <si>
    <t>0173306</t>
  </si>
  <si>
    <t>0173307</t>
  </si>
  <si>
    <t>0173301</t>
  </si>
  <si>
    <t>0175316</t>
  </si>
  <si>
    <t>0175321</t>
  </si>
  <si>
    <t>0175585</t>
  </si>
  <si>
    <t>0175312</t>
  </si>
  <si>
    <t>0175311</t>
  </si>
  <si>
    <t>ПРИЛОГ 1 УГОВОРА - СПЕЦИФИКАЦИЈА ЛЕКОВА СА ЦЕНАМА</t>
  </si>
  <si>
    <t>Назив добављача: B. Braun d.o.o.</t>
  </si>
  <si>
    <t>ПРИЛОГ 2 УГОВОРА - ПОДАЦИ ЗА КВАРТАЛНО ИЗВЕШТАВАЊЕ</t>
  </si>
  <si>
    <t>Број набавке</t>
  </si>
  <si>
    <t>404-1-110/15-95</t>
  </si>
  <si>
    <t>ПРОЦЕЊЕНА ВРЕДНОСТ</t>
  </si>
  <si>
    <t>УГОВОРЕНА ВРЕДНОСТ (без ПДВ-a)</t>
  </si>
  <si>
    <t>УГОВОРЕНА ВРЕДНОСТ (са ПДВ-ом)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</si>
  <si>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</si>
  <si>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</si>
  <si>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</si>
  <si>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</si>
  <si>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</si>
  <si>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</si>
  <si>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</si>
  <si>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</si>
  <si>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</si>
  <si>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</si>
  <si>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</si>
  <si>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 - приходи из буџета</t>
  </si>
  <si>
    <t>Критеријум</t>
  </si>
  <si>
    <t>Најнижа понуђена цена</t>
  </si>
  <si>
    <t>Опис предмета</t>
  </si>
  <si>
    <t>Лекови са Б и Д Листе лекова за период од 6 месеци</t>
  </si>
  <si>
    <t>Број решења УЈН</t>
  </si>
  <si>
    <t>нема</t>
  </si>
  <si>
    <t>Шифра из ОРН</t>
  </si>
  <si>
    <t xml:space="preserve"> B.Braun d.o.o.</t>
  </si>
  <si>
    <t>1000 ml(6 g/l+0,4 g/l+0,27g/l+6,24 g/l)</t>
  </si>
  <si>
    <t>1000 ml
(8,6 g/l+0,3 g/l+0,33 g/l)</t>
  </si>
  <si>
    <t>natrijum-hlorid 0,9%,
250 ml, boca plastična</t>
  </si>
  <si>
    <t>natrijum-hlorid 0,9%,
100 ml, boca plastična</t>
  </si>
  <si>
    <t>natrijum-hlorid 0,9%,
1000 ml, boca plastična</t>
  </si>
  <si>
    <t>ЈЕДИНИЦА МЕРЕ</t>
  </si>
  <si>
    <t>КОЛИЧИНА</t>
  </si>
  <si>
    <t>ПРОЦЕЊЕНА ЈЕДИНИЧНА ЦЕНА</t>
  </si>
  <si>
    <t>ПРОЦЕЊЕНА УКУПНА ЦЕНА БЕЗ ПДВ-А</t>
  </si>
  <si>
    <t>УКУПНА ВРЕДНОСТ БЕЗ ПДВ-А</t>
  </si>
  <si>
    <t>УКУПНА ВРЕДНОСТ  СА ПДВ-ОМ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</si>
</sst>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4" fillId="3" borderId="5" xfId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wrapText="1"/>
    </xf>
    <xf numFmtId="4" fontId="3" fillId="0" borderId="6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0" xfId="1" applyAlignment="1">
      <alignment wrapText="1"/>
    </xf>
    <xf numFmtId="0" fontId="9" fillId="3" borderId="5" xfId="1" applyFont="1" applyFill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 wrapText="1"/>
    </xf>
    <xf numFmtId="4" fontId="3" fillId="4" borderId="4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4" fontId="11" fillId="5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right" vertical="center" wrapText="1"/>
    </xf>
    <xf numFmtId="0" fontId="1" fillId="6" borderId="9" xfId="0" applyFont="1" applyFill="1" applyBorder="1" applyAlignment="1">
      <alignment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I6" sqref="I6"/>
    </sheetView>
  </sheetViews>
  <sheetFormatPr defaultRowHeight="15"/>
  <cols>
    <col min="1" max="1" width="9.140625" style="1"/>
    <col min="2" max="2" width="24.7109375" style="1" customWidth="1"/>
    <col min="3" max="3" width="9.140625" style="2"/>
    <col min="4" max="4" width="14.28515625" style="1" customWidth="1"/>
    <col min="5" max="5" width="14.85546875" style="1" customWidth="1"/>
    <col min="6" max="6" width="13.42578125" style="1" customWidth="1"/>
    <col min="7" max="7" width="15" style="1" customWidth="1"/>
    <col min="8" max="8" width="13.7109375" style="1" customWidth="1"/>
    <col min="9" max="9" width="13.140625" style="1" customWidth="1"/>
    <col min="10" max="10" width="13.140625" style="1" hidden="1" customWidth="1"/>
    <col min="11" max="11" width="12.42578125" style="1" customWidth="1"/>
    <col min="12" max="12" width="15.140625" style="1" hidden="1" customWidth="1"/>
    <col min="13" max="13" width="13.140625" style="1" customWidth="1"/>
    <col min="14" max="14" width="0" style="1" hidden="1" customWidth="1"/>
    <col min="15" max="16384" width="9.140625" style="1"/>
  </cols>
  <sheetData>
    <row r="1" spans="1:17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8"/>
      <c r="P2" s="26"/>
      <c r="Q2" s="26"/>
    </row>
    <row r="3" spans="1:17" s="3" customFormat="1">
      <c r="A3" s="29" t="s">
        <v>43</v>
      </c>
      <c r="B3" s="29"/>
      <c r="C3" s="29"/>
      <c r="D3" s="29"/>
      <c r="E3" s="26"/>
      <c r="F3" s="26"/>
      <c r="G3" s="26"/>
      <c r="H3" s="26"/>
      <c r="I3" s="26"/>
      <c r="J3" s="26"/>
      <c r="K3" s="26"/>
      <c r="L3" s="26"/>
      <c r="M3" s="26"/>
      <c r="N3" s="26"/>
      <c r="O3" s="28"/>
      <c r="P3" s="26"/>
      <c r="Q3" s="26"/>
    </row>
    <row r="5" spans="1:17" ht="48">
      <c r="A5" s="33" t="s">
        <v>0</v>
      </c>
      <c r="B5" s="33" t="s">
        <v>1</v>
      </c>
      <c r="C5" s="24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75</v>
      </c>
      <c r="I5" s="33" t="s">
        <v>76</v>
      </c>
      <c r="J5" s="34" t="s">
        <v>77</v>
      </c>
      <c r="K5" s="33" t="s">
        <v>7</v>
      </c>
      <c r="L5" s="34" t="s">
        <v>78</v>
      </c>
      <c r="M5" s="33" t="s">
        <v>8</v>
      </c>
    </row>
    <row r="6" spans="1:17" ht="96">
      <c r="A6" s="35">
        <v>18</v>
      </c>
      <c r="B6" s="33" t="s">
        <v>10</v>
      </c>
      <c r="C6" s="24" t="s">
        <v>33</v>
      </c>
      <c r="D6" s="33" t="s">
        <v>11</v>
      </c>
      <c r="E6" s="33" t="s">
        <v>12</v>
      </c>
      <c r="F6" s="33" t="s">
        <v>13</v>
      </c>
      <c r="G6" s="33" t="s">
        <v>14</v>
      </c>
      <c r="H6" s="33" t="s">
        <v>15</v>
      </c>
      <c r="I6" s="36"/>
      <c r="J6" s="37">
        <v>693.75</v>
      </c>
      <c r="K6" s="38">
        <v>530</v>
      </c>
      <c r="L6" s="39">
        <f>I6*J6</f>
        <v>0</v>
      </c>
      <c r="M6" s="38">
        <f>I6*K6</f>
        <v>0</v>
      </c>
    </row>
    <row r="7" spans="1:17" ht="24">
      <c r="A7" s="35">
        <v>28</v>
      </c>
      <c r="B7" s="33" t="s">
        <v>16</v>
      </c>
      <c r="C7" s="24" t="s">
        <v>34</v>
      </c>
      <c r="D7" s="33" t="s">
        <v>17</v>
      </c>
      <c r="E7" s="33" t="s">
        <v>12</v>
      </c>
      <c r="F7" s="33" t="s">
        <v>13</v>
      </c>
      <c r="G7" s="33" t="s">
        <v>18</v>
      </c>
      <c r="H7" s="33" t="s">
        <v>19</v>
      </c>
      <c r="I7" s="36"/>
      <c r="J7" s="37">
        <v>60.69</v>
      </c>
      <c r="K7" s="38">
        <v>54.63</v>
      </c>
      <c r="L7" s="39">
        <f t="shared" ref="L7:L14" si="0">I7*J7</f>
        <v>0</v>
      </c>
      <c r="M7" s="38">
        <f t="shared" ref="M7:M14" si="1">I7*K7</f>
        <v>0</v>
      </c>
    </row>
    <row r="8" spans="1:17" ht="24">
      <c r="A8" s="35">
        <v>31</v>
      </c>
      <c r="B8" s="33" t="s">
        <v>20</v>
      </c>
      <c r="C8" s="24" t="s">
        <v>35</v>
      </c>
      <c r="D8" s="33" t="s">
        <v>17</v>
      </c>
      <c r="E8" s="33" t="s">
        <v>12</v>
      </c>
      <c r="F8" s="33" t="s">
        <v>13</v>
      </c>
      <c r="G8" s="33" t="s">
        <v>21</v>
      </c>
      <c r="H8" s="33" t="s">
        <v>19</v>
      </c>
      <c r="I8" s="35"/>
      <c r="J8" s="37">
        <v>136.4</v>
      </c>
      <c r="K8" s="38">
        <v>119</v>
      </c>
      <c r="L8" s="39">
        <f t="shared" si="0"/>
        <v>0</v>
      </c>
      <c r="M8" s="38">
        <f t="shared" si="1"/>
        <v>0</v>
      </c>
    </row>
    <row r="9" spans="1:17" ht="24">
      <c r="A9" s="35">
        <v>33</v>
      </c>
      <c r="B9" s="33" t="s">
        <v>22</v>
      </c>
      <c r="C9" s="24" t="s">
        <v>36</v>
      </c>
      <c r="D9" s="33" t="s">
        <v>23</v>
      </c>
      <c r="E9" s="33" t="s">
        <v>12</v>
      </c>
      <c r="F9" s="33" t="s">
        <v>13</v>
      </c>
      <c r="G9" s="33" t="s">
        <v>24</v>
      </c>
      <c r="H9" s="33" t="s">
        <v>19</v>
      </c>
      <c r="I9" s="35"/>
      <c r="J9" s="37">
        <v>164.97</v>
      </c>
      <c r="K9" s="38">
        <v>147.5</v>
      </c>
      <c r="L9" s="39">
        <f t="shared" si="0"/>
        <v>0</v>
      </c>
      <c r="M9" s="38">
        <f t="shared" si="1"/>
        <v>0</v>
      </c>
    </row>
    <row r="10" spans="1:17" ht="48">
      <c r="A10" s="35">
        <v>39</v>
      </c>
      <c r="B10" s="33" t="s">
        <v>25</v>
      </c>
      <c r="C10" s="24" t="s">
        <v>37</v>
      </c>
      <c r="D10" s="33" t="s">
        <v>26</v>
      </c>
      <c r="E10" s="33" t="s">
        <v>12</v>
      </c>
      <c r="F10" s="33" t="s">
        <v>13</v>
      </c>
      <c r="G10" s="33" t="s">
        <v>71</v>
      </c>
      <c r="H10" s="33" t="s">
        <v>19</v>
      </c>
      <c r="I10" s="35"/>
      <c r="J10" s="37">
        <v>156.06</v>
      </c>
      <c r="K10" s="38">
        <v>136</v>
      </c>
      <c r="L10" s="39">
        <f t="shared" si="0"/>
        <v>0</v>
      </c>
      <c r="M10" s="38">
        <f t="shared" si="1"/>
        <v>0</v>
      </c>
    </row>
    <row r="11" spans="1:17" ht="60">
      <c r="A11" s="35">
        <v>44</v>
      </c>
      <c r="B11" s="33" t="s">
        <v>27</v>
      </c>
      <c r="C11" s="24" t="s">
        <v>38</v>
      </c>
      <c r="D11" s="33" t="s">
        <v>28</v>
      </c>
      <c r="E11" s="33" t="s">
        <v>12</v>
      </c>
      <c r="F11" s="33" t="s">
        <v>13</v>
      </c>
      <c r="G11" s="33" t="s">
        <v>70</v>
      </c>
      <c r="H11" s="33" t="s">
        <v>19</v>
      </c>
      <c r="I11" s="35"/>
      <c r="J11" s="37">
        <v>124.7</v>
      </c>
      <c r="K11" s="38">
        <v>124</v>
      </c>
      <c r="L11" s="39">
        <f>I11*J11</f>
        <v>0</v>
      </c>
      <c r="M11" s="38">
        <f>I11*K11</f>
        <v>0</v>
      </c>
    </row>
    <row r="12" spans="1:17" ht="24">
      <c r="A12" s="35">
        <v>84</v>
      </c>
      <c r="B12" s="33" t="s">
        <v>72</v>
      </c>
      <c r="C12" s="24" t="s">
        <v>39</v>
      </c>
      <c r="D12" s="33" t="s">
        <v>29</v>
      </c>
      <c r="E12" s="33" t="s">
        <v>12</v>
      </c>
      <c r="F12" s="33" t="s">
        <v>13</v>
      </c>
      <c r="G12" s="33" t="s">
        <v>30</v>
      </c>
      <c r="H12" s="33" t="s">
        <v>19</v>
      </c>
      <c r="I12" s="36"/>
      <c r="J12" s="37">
        <v>52.96</v>
      </c>
      <c r="K12" s="38">
        <v>52.9</v>
      </c>
      <c r="L12" s="39">
        <f t="shared" si="0"/>
        <v>0</v>
      </c>
      <c r="M12" s="38">
        <f t="shared" si="1"/>
        <v>0</v>
      </c>
    </row>
    <row r="13" spans="1:17" ht="24">
      <c r="A13" s="35">
        <v>86</v>
      </c>
      <c r="B13" s="33" t="s">
        <v>73</v>
      </c>
      <c r="C13" s="24" t="s">
        <v>40</v>
      </c>
      <c r="D13" s="33" t="s">
        <v>29</v>
      </c>
      <c r="E13" s="33" t="s">
        <v>12</v>
      </c>
      <c r="F13" s="33" t="s">
        <v>13</v>
      </c>
      <c r="G13" s="33" t="s">
        <v>31</v>
      </c>
      <c r="H13" s="33" t="s">
        <v>19</v>
      </c>
      <c r="I13" s="36"/>
      <c r="J13" s="37">
        <v>58.22</v>
      </c>
      <c r="K13" s="38">
        <v>52.2</v>
      </c>
      <c r="L13" s="39">
        <f t="shared" si="0"/>
        <v>0</v>
      </c>
      <c r="M13" s="38">
        <f t="shared" si="1"/>
        <v>0</v>
      </c>
    </row>
    <row r="14" spans="1:17" ht="24">
      <c r="A14" s="35">
        <v>90</v>
      </c>
      <c r="B14" s="33" t="s">
        <v>74</v>
      </c>
      <c r="C14" s="24" t="s">
        <v>41</v>
      </c>
      <c r="D14" s="33" t="s">
        <v>29</v>
      </c>
      <c r="E14" s="33" t="s">
        <v>12</v>
      </c>
      <c r="F14" s="33" t="s">
        <v>13</v>
      </c>
      <c r="G14" s="33" t="s">
        <v>32</v>
      </c>
      <c r="H14" s="33" t="s">
        <v>19</v>
      </c>
      <c r="I14" s="35"/>
      <c r="J14" s="37">
        <v>146.09</v>
      </c>
      <c r="K14" s="38">
        <v>124</v>
      </c>
      <c r="L14" s="39">
        <f t="shared" si="0"/>
        <v>0</v>
      </c>
      <c r="M14" s="38">
        <f t="shared" si="1"/>
        <v>0</v>
      </c>
    </row>
    <row r="15" spans="1:17" ht="15" customHeight="1">
      <c r="A15" s="40" t="s">
        <v>79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23">
        <f>SUM(M6:M14)</f>
        <v>0</v>
      </c>
      <c r="N15" s="25">
        <v>0.1</v>
      </c>
    </row>
    <row r="16" spans="1:17" ht="15" customHeight="1">
      <c r="A16" s="40" t="s">
        <v>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23">
        <f>M15*N15</f>
        <v>0</v>
      </c>
    </row>
    <row r="17" spans="1:13" ht="15" customHeight="1">
      <c r="A17" s="40" t="s">
        <v>80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23">
        <f>M15+M16</f>
        <v>0</v>
      </c>
    </row>
  </sheetData>
  <mergeCells count="5">
    <mergeCell ref="A1:Q1"/>
    <mergeCell ref="A3:D3"/>
    <mergeCell ref="A15:K15"/>
    <mergeCell ref="A16:K16"/>
    <mergeCell ref="A17:K17"/>
  </mergeCells>
  <pageMargins left="0.70866141732283472" right="0.70866141732283472" top="0.74803149606299213" bottom="0.74803149606299213" header="0.31496062992125984" footer="0.31496062992125984"/>
  <pageSetup scale="79" orientation="landscape" horizontalDpi="4294967294" verticalDpi="4294967294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G21"/>
  <sheetViews>
    <sheetView workbookViewId="0">
      <selection activeCell="F13" sqref="F13"/>
    </sheetView>
  </sheetViews>
  <sheetFormatPr defaultRowHeight="15"/>
  <cols>
    <col min="2" max="2" width="29.85546875" customWidth="1"/>
    <col min="3" max="3" width="31.7109375" customWidth="1"/>
    <col min="4" max="4" width="11.42578125" customWidth="1"/>
    <col min="5" max="5" width="23" customWidth="1"/>
    <col min="6" max="7" width="23.7109375" customWidth="1"/>
  </cols>
  <sheetData>
    <row r="2" spans="2:7">
      <c r="B2" s="4" t="s">
        <v>44</v>
      </c>
      <c r="C2" s="4"/>
      <c r="D2" s="4"/>
      <c r="E2" s="5" t="s">
        <v>69</v>
      </c>
      <c r="F2" s="6"/>
      <c r="G2" s="6"/>
    </row>
    <row r="4" spans="2:7" ht="15.75" thickBot="1">
      <c r="B4" s="6"/>
      <c r="C4" s="6"/>
      <c r="D4" s="6"/>
      <c r="E4" s="6"/>
      <c r="F4" s="6"/>
      <c r="G4" s="6"/>
    </row>
    <row r="5" spans="2:7" ht="24.75" thickBot="1">
      <c r="B5" s="7" t="s">
        <v>45</v>
      </c>
      <c r="C5" s="8" t="s">
        <v>46</v>
      </c>
      <c r="D5" s="6"/>
      <c r="E5" s="9" t="s">
        <v>47</v>
      </c>
      <c r="F5" s="10" t="s">
        <v>48</v>
      </c>
      <c r="G5" s="11" t="s">
        <v>49</v>
      </c>
    </row>
    <row r="6" spans="2:7" ht="15.75" thickBot="1">
      <c r="B6" s="12"/>
      <c r="C6" s="13"/>
      <c r="D6" s="6"/>
      <c r="E6" s="14">
        <f>SUM('B. Braun'!L6:L14)</f>
        <v>0</v>
      </c>
      <c r="F6" s="14">
        <f>SUM('B. Braun'!M6:M14)</f>
        <v>0</v>
      </c>
      <c r="G6" s="15">
        <f>F6*1.1</f>
        <v>0</v>
      </c>
    </row>
    <row r="7" spans="2:7" ht="24.75" thickBot="1">
      <c r="B7" s="7" t="s">
        <v>50</v>
      </c>
      <c r="C7" s="16" t="s">
        <v>51</v>
      </c>
      <c r="D7" s="6"/>
      <c r="E7" s="30" t="s">
        <v>52</v>
      </c>
      <c r="F7" s="31"/>
      <c r="G7" s="32"/>
    </row>
    <row r="8" spans="2:7" ht="15.75" thickBot="1">
      <c r="B8" s="12"/>
      <c r="C8" s="13"/>
      <c r="D8" s="6"/>
      <c r="E8" s="17">
        <f>E6/1000</f>
        <v>0</v>
      </c>
      <c r="F8" s="17">
        <f>F6/1000</f>
        <v>0</v>
      </c>
      <c r="G8" s="18">
        <f>G6/1000</f>
        <v>0</v>
      </c>
    </row>
    <row r="9" spans="2:7">
      <c r="B9" s="7" t="s">
        <v>53</v>
      </c>
      <c r="C9" s="16" t="s">
        <v>54</v>
      </c>
      <c r="D9" s="6"/>
      <c r="E9" s="13"/>
      <c r="F9" s="13"/>
      <c r="G9" s="19"/>
    </row>
    <row r="10" spans="2:7">
      <c r="B10" s="12"/>
      <c r="C10" s="13"/>
      <c r="D10" s="6"/>
      <c r="E10" s="13"/>
      <c r="F10" s="13"/>
      <c r="G10" s="19"/>
    </row>
    <row r="11" spans="2:7">
      <c r="B11" s="7" t="s">
        <v>55</v>
      </c>
      <c r="C11" s="16" t="s">
        <v>56</v>
      </c>
      <c r="D11" s="6"/>
      <c r="E11" s="13"/>
      <c r="F11" s="13"/>
      <c r="G11" s="19"/>
    </row>
    <row r="12" spans="2:7">
      <c r="B12" s="12"/>
      <c r="C12" s="13"/>
      <c r="D12" s="6"/>
      <c r="E12" s="6"/>
      <c r="F12" s="6"/>
      <c r="G12" s="19"/>
    </row>
    <row r="13" spans="2:7" ht="15.75">
      <c r="B13" s="7" t="s">
        <v>57</v>
      </c>
      <c r="C13" s="16" t="s">
        <v>58</v>
      </c>
      <c r="D13" s="6"/>
      <c r="E13" s="20" t="s">
        <v>59</v>
      </c>
      <c r="F13" s="21">
        <v>3</v>
      </c>
      <c r="G13" s="19"/>
    </row>
    <row r="14" spans="2:7">
      <c r="B14" s="12"/>
      <c r="C14" s="13"/>
      <c r="D14" s="6"/>
      <c r="E14" s="13"/>
      <c r="F14" s="13"/>
      <c r="G14" s="19"/>
    </row>
    <row r="15" spans="2:7" ht="25.5">
      <c r="B15" s="7" t="s">
        <v>60</v>
      </c>
      <c r="C15" s="8" t="s">
        <v>61</v>
      </c>
      <c r="D15" s="6"/>
      <c r="E15" s="20" t="s">
        <v>62</v>
      </c>
      <c r="F15" s="16" t="s">
        <v>63</v>
      </c>
      <c r="G15" s="6"/>
    </row>
    <row r="16" spans="2:7">
      <c r="B16" s="12"/>
      <c r="C16" s="13"/>
      <c r="D16" s="6"/>
      <c r="E16" s="6"/>
      <c r="F16" s="6"/>
      <c r="G16" s="6"/>
    </row>
    <row r="17" spans="2:7" ht="25.5">
      <c r="B17" s="7" t="s">
        <v>64</v>
      </c>
      <c r="C17" s="8" t="s">
        <v>65</v>
      </c>
      <c r="D17" s="6"/>
      <c r="E17" s="6"/>
      <c r="F17" s="6"/>
      <c r="G17" s="6"/>
    </row>
    <row r="18" spans="2:7">
      <c r="B18" s="12"/>
      <c r="C18" s="13"/>
      <c r="D18" s="6"/>
      <c r="E18" s="6"/>
      <c r="F18" s="6"/>
      <c r="G18" s="6"/>
    </row>
    <row r="19" spans="2:7">
      <c r="B19" s="7" t="s">
        <v>66</v>
      </c>
      <c r="C19" s="8" t="s">
        <v>67</v>
      </c>
    </row>
    <row r="20" spans="2:7">
      <c r="B20" s="12"/>
      <c r="C20" s="13"/>
    </row>
    <row r="21" spans="2:7">
      <c r="B21" s="7" t="s">
        <v>68</v>
      </c>
      <c r="C21" s="22">
        <v>33600000</v>
      </c>
    </row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B. Braun</vt:lpstr>
      <vt:lpstr>Obrazac KVI</vt:lpstr>
      <vt:lpstr>Sheet3</vt:lpstr>
      <vt:lpstr>'B. Braun'!Print_Area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cp:lastPrinted>2016-01-18T12:09:57Z</cp:lastPrinted>
  <dcterms:created xsi:type="dcterms:W3CDTF">2016-01-05T11:35:39Z</dcterms:created>
  <dcterms:modified xsi:type="dcterms:W3CDTF">2016-01-18T12:46:40Z</dcterms:modified>
</cp:coreProperties>
</file>