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lena.ristic\Desktop\4. TESTOVI 2022\OKVIRNI SPORAZUMI\Prilozi 1 Ugovora -  za objavu jn Testovi\"/>
    </mc:Choice>
  </mc:AlternateContent>
  <bookViews>
    <workbookView xWindow="0" yWindow="0" windowWidth="28800" windowHeight="11175"/>
  </bookViews>
  <sheets>
    <sheet name="Magna Pharmacia 69-2-22" sheetId="1" r:id="rId1"/>
  </sheets>
  <definedNames>
    <definedName name="_xlnm.Print_Area" localSheetId="0">'Magna Pharmacia 69-2-22'!$A$4:$L$32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K26" i="1" s="1"/>
  <c r="L26" i="1" s="1"/>
  <c r="I25" i="1"/>
  <c r="K25" i="1" s="1"/>
  <c r="L25" i="1" s="1"/>
  <c r="I24" i="1"/>
  <c r="K24" i="1" s="1"/>
  <c r="L24" i="1" s="1"/>
  <c r="I23" i="1"/>
  <c r="K23" i="1" s="1"/>
  <c r="L23" i="1" s="1"/>
  <c r="L27" i="1" l="1"/>
  <c r="I27" i="1"/>
  <c r="K27" i="1"/>
  <c r="I18" i="1"/>
  <c r="K18" i="1" s="1"/>
  <c r="L18" i="1" s="1"/>
  <c r="I19" i="1"/>
  <c r="I20" i="1"/>
  <c r="K20" i="1" s="1"/>
  <c r="L20" i="1" s="1"/>
  <c r="I17" i="1"/>
  <c r="K17" i="1" s="1"/>
  <c r="L17" i="1" s="1"/>
  <c r="I14" i="1"/>
  <c r="K14" i="1" s="1"/>
  <c r="I13" i="1"/>
  <c r="I8" i="1"/>
  <c r="K8" i="1" s="1"/>
  <c r="I9" i="1"/>
  <c r="K9" i="1" s="1"/>
  <c r="L9" i="1" s="1"/>
  <c r="I10" i="1"/>
  <c r="K10" i="1" s="1"/>
  <c r="L10" i="1" s="1"/>
  <c r="I7" i="1"/>
  <c r="K7" i="1" l="1"/>
  <c r="I11" i="1"/>
  <c r="I15" i="1"/>
  <c r="L14" i="1"/>
  <c r="I21" i="1"/>
  <c r="L8" i="1"/>
  <c r="K19" i="1"/>
  <c r="K21" i="1" s="1"/>
  <c r="K13" i="1"/>
  <c r="K15" i="1" s="1"/>
  <c r="L28" i="1" l="1"/>
  <c r="L7" i="1"/>
  <c r="L11" i="1" s="1"/>
  <c r="K11" i="1"/>
  <c r="L29" i="1" s="1"/>
  <c r="L13" i="1"/>
  <c r="L15" i="1" s="1"/>
  <c r="L19" i="1"/>
  <c r="L21" i="1" s="1"/>
  <c r="L30" i="1" l="1"/>
</calcChain>
</file>

<file path=xl/sharedStrings.xml><?xml version="1.0" encoding="utf-8"?>
<sst xmlns="http://schemas.openxmlformats.org/spreadsheetml/2006/main" count="110" uniqueCount="75">
  <si>
    <t>Назив партије/ставке</t>
  </si>
  <si>
    <t>Тестови Abbott Architect CLIA anti-HCV или одговарајући</t>
  </si>
  <si>
    <t>Тестови Abbott Architect CLIA anti-ТP (sifilis) или одговарајући</t>
  </si>
  <si>
    <t>Тестови Abbott Architect CLIA HBsAg или одговарајући</t>
  </si>
  <si>
    <t>Тестови Abbott Architect CLIA anti-HBc At или одговарајући</t>
  </si>
  <si>
    <t>Тестови Abbott Architect CLIA за неутрализацију HBsAg или одговарајући</t>
  </si>
  <si>
    <t>Тестови Abbott Alinity S CLIA anti-HCV или одговарајући</t>
  </si>
  <si>
    <t>Тестови Abbott Alinity S CLIA anti-ТP (sifilis) или одговарајући</t>
  </si>
  <si>
    <t>Тестови Abbott Alinity S CLIA HBsAg или одговарајући</t>
  </si>
  <si>
    <t>Jединична цена</t>
  </si>
  <si>
    <t>Укупно за партију 3:</t>
  </si>
  <si>
    <t>Укупно за партију 2:</t>
  </si>
  <si>
    <t>Укупно за партију 4:</t>
  </si>
  <si>
    <t>Количина         (комада)</t>
  </si>
  <si>
    <t>Заштићени назив</t>
  </si>
  <si>
    <t>Произвођач</t>
  </si>
  <si>
    <t>Јединица мере</t>
  </si>
  <si>
    <t>комад</t>
  </si>
  <si>
    <t>ставка 1</t>
  </si>
  <si>
    <t>ставка 2</t>
  </si>
  <si>
    <t>ставка 3</t>
  </si>
  <si>
    <t>ставка 4</t>
  </si>
  <si>
    <t>Редни бр. партије/
ставке</t>
  </si>
  <si>
    <t>Каталошки број</t>
  </si>
  <si>
    <t>Тестови зa  имуносеролошко тестирање маркера трансфузијом преносивих инфекција код давалаца крви методом хемилуминисценције (CLIA) за апарат Abbott Architect са одговарајућим потрошним материјалом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</si>
  <si>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Abbott Alinity S са одговарајућим потрошним материјалом</t>
  </si>
  <si>
    <t>Тестови Abbott Architect CLIA HIV Ag/Ab или одговарајући</t>
  </si>
  <si>
    <t>Тестови зa  имуносеролошко тестирање маркера трансфузијом преносивих инфекција код давалаца крви методом хемилуминисценције (CLIA) за апарат Abbott Architect са одговарајућим потрошним материјалом – додатни тестови</t>
  </si>
  <si>
    <t>Тестови Abbott Alinity S CLIA HIV Ag/Ab или одговарајући</t>
  </si>
  <si>
    <t>Укупно за партију 8:</t>
  </si>
  <si>
    <t>ИЗНОС ПДВ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</si>
  <si>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Abbott Alinity i, са одговарајућим потрошним материјалом</t>
  </si>
  <si>
    <t>Тестови Abbott Alinity i CLIA anti-HCV или одговарајући</t>
  </si>
  <si>
    <t>Тестови Abbott Alinity i CLIA anti-ТP (sifilis) или одговарајући</t>
  </si>
  <si>
    <t>Тестови Abbott Alinity i CLIA HBsAg или одговарајући</t>
  </si>
  <si>
    <t>Тестови Abbott Alinity i CLIA HIV Ag/Ab или одговарајући</t>
  </si>
  <si>
    <t>Укупна цена без ПДВ</t>
  </si>
  <si>
    <t xml:space="preserve"> Стопа ПДВ</t>
  </si>
  <si>
    <t>Износ ПДВ</t>
  </si>
  <si>
    <t>Укупна цена са ПДВ</t>
  </si>
  <si>
    <t>Architect Syphilis TP</t>
  </si>
  <si>
    <t>Architect HBsAg Qual.II</t>
  </si>
  <si>
    <t>Architect HIV Ag/Ab Combo</t>
  </si>
  <si>
    <t xml:space="preserve">6C37-28; 6C37-33 </t>
  </si>
  <si>
    <t>8D06-32; 8D06-42</t>
  </si>
  <si>
    <t>2G22-25; 2G22-30</t>
  </si>
  <si>
    <t>4J27-27; 4J27-32</t>
  </si>
  <si>
    <t>Abbott GmbH</t>
  </si>
  <si>
    <t>Abbott Ireland DD</t>
  </si>
  <si>
    <t>Architect Anti-HBc II</t>
  </si>
  <si>
    <t>8L44-25</t>
  </si>
  <si>
    <t>Architect HBsAg Qaul.II Confirmatory</t>
  </si>
  <si>
    <t>2G23-25</t>
  </si>
  <si>
    <t>6P04-55; 4W56-55</t>
  </si>
  <si>
    <t>Alinity s Syphilis</t>
  </si>
  <si>
    <t>6P09-55</t>
  </si>
  <si>
    <t>Alinity s HBsAg</t>
  </si>
  <si>
    <t>6P02-55</t>
  </si>
  <si>
    <t>Alinity s HIV Ag/Ab Combo</t>
  </si>
  <si>
    <t>6P01-55</t>
  </si>
  <si>
    <t>Alinity i Anti-HCV</t>
  </si>
  <si>
    <t>Alinity i Syphilis</t>
  </si>
  <si>
    <t>Alinity i HBsAg</t>
  </si>
  <si>
    <t>Alinity i HIV Ag/Ab Combo</t>
  </si>
  <si>
    <t>7P60-22; 7P60-32</t>
  </si>
  <si>
    <t>8P10-22; 8P10-32</t>
  </si>
  <si>
    <t>8P07-22; 8P07-32</t>
  </si>
  <si>
    <t>8P06-23; 8P06-33</t>
  </si>
  <si>
    <t>Alinity s Anti-HCV II</t>
  </si>
  <si>
    <t>Architect Anti-HCV II</t>
  </si>
  <si>
    <t>Јавна набавка - Тестови за имуносеролошко тестирање маркера трансфузијом преносивих инфекција код давалаца крви, бр. 404-1-110/22-14</t>
  </si>
  <si>
    <t>Назив добављача:  MAGNA PHARMACIA DOO BEOGRAD</t>
  </si>
  <si>
    <t>ПРИЛОГ 1  Уговора - Спецификација материјала са ценама</t>
  </si>
  <si>
    <t>УКУПНА ВРЕДНОСТ УГОВОРА БЕЗ ПДВ</t>
  </si>
  <si>
    <t>УКУПНА ВРЕДНОСТ УГОВОРА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</si>
</sst>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indexed="8"/>
      <name val="Calibri"/>
      <family val="2"/>
      <charset val="238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color indexed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2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horizontal="right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15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18" fillId="0" borderId="0" xfId="1" applyFont="1" applyFill="1" applyBorder="1" applyAlignment="1">
      <alignment vertical="center" wrapText="1"/>
    </xf>
    <xf numFmtId="0" fontId="16" fillId="0" borderId="0" xfId="0" applyFont="1" applyFill="1"/>
    <xf numFmtId="0" fontId="3" fillId="0" borderId="0" xfId="0" applyFont="1" applyFill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/>
    </xf>
    <xf numFmtId="0" fontId="20" fillId="0" borderId="3" xfId="0" applyFont="1" applyBorder="1" applyAlignment="1">
      <alignment horizontal="justify" vertical="center"/>
    </xf>
    <xf numFmtId="0" fontId="23" fillId="0" borderId="10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4" fontId="18" fillId="4" borderId="3" xfId="1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8" fillId="4" borderId="4" xfId="1" applyFont="1" applyFill="1" applyBorder="1" applyAlignment="1">
      <alignment horizontal="right" vertical="center" wrapText="1"/>
    </xf>
    <xf numFmtId="0" fontId="18" fillId="4" borderId="5" xfId="1" applyFont="1" applyFill="1" applyBorder="1" applyAlignment="1">
      <alignment horizontal="right" vertical="center" wrapText="1"/>
    </xf>
    <xf numFmtId="0" fontId="18" fillId="4" borderId="6" xfId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2"/>
  <sheetViews>
    <sheetView tabSelected="1" topLeftCell="A13" zoomScaleNormal="100" workbookViewId="0">
      <selection activeCell="J4" sqref="J4"/>
    </sheetView>
  </sheetViews>
  <sheetFormatPr defaultRowHeight="15" x14ac:dyDescent="0.25"/>
  <cols>
    <col min="1" max="1" width="12.28515625" customWidth="1"/>
    <col min="2" max="2" width="52.140625" customWidth="1"/>
    <col min="3" max="3" width="22.42578125" customWidth="1"/>
    <col min="4" max="4" width="20.7109375" customWidth="1"/>
    <col min="5" max="5" width="16.85546875" customWidth="1"/>
    <col min="6" max="6" width="10" bestFit="1" customWidth="1"/>
    <col min="7" max="7" width="10.140625" style="33" bestFit="1" customWidth="1"/>
    <col min="8" max="8" width="11.140625" style="9" bestFit="1" customWidth="1"/>
    <col min="9" max="9" width="18" style="9" customWidth="1"/>
    <col min="10" max="10" width="11.7109375" style="7" customWidth="1"/>
    <col min="11" max="11" width="13.85546875" style="9" customWidth="1"/>
    <col min="12" max="12" width="16.85546875" style="9" customWidth="1"/>
    <col min="13" max="13" width="55.140625" customWidth="1"/>
  </cols>
  <sheetData>
    <row r="2" spans="1:16" x14ac:dyDescent="0.25">
      <c r="A2" s="61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6" x14ac:dyDescent="0.25">
      <c r="A3" s="62" t="s">
        <v>70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6" s="1" customFormat="1" ht="46.5" customHeight="1" x14ac:dyDescent="0.25">
      <c r="A4" s="63" t="s">
        <v>71</v>
      </c>
      <c r="B4" s="63"/>
      <c r="C4" s="63"/>
      <c r="D4" s="47"/>
      <c r="E4" s="47"/>
      <c r="F4" s="47"/>
      <c r="G4" s="47"/>
      <c r="H4" s="47"/>
      <c r="I4" s="47"/>
      <c r="J4" s="47"/>
      <c r="K4" s="47"/>
      <c r="L4" s="47"/>
      <c r="M4" s="27"/>
      <c r="N4" s="27"/>
      <c r="O4" s="27"/>
      <c r="P4" s="27"/>
    </row>
    <row r="5" spans="1:16" ht="39" customHeight="1" x14ac:dyDescent="0.25">
      <c r="A5" s="22" t="s">
        <v>22</v>
      </c>
      <c r="B5" s="22" t="s">
        <v>0</v>
      </c>
      <c r="C5" s="22" t="s">
        <v>14</v>
      </c>
      <c r="D5" s="38" t="s">
        <v>23</v>
      </c>
      <c r="E5" s="22" t="s">
        <v>15</v>
      </c>
      <c r="F5" s="22" t="s">
        <v>16</v>
      </c>
      <c r="G5" s="31" t="s">
        <v>13</v>
      </c>
      <c r="H5" s="29" t="s">
        <v>9</v>
      </c>
      <c r="I5" s="29" t="s">
        <v>36</v>
      </c>
      <c r="J5" s="20" t="s">
        <v>37</v>
      </c>
      <c r="K5" s="21" t="s">
        <v>38</v>
      </c>
      <c r="L5" s="21" t="s">
        <v>39</v>
      </c>
    </row>
    <row r="6" spans="1:16" s="24" customFormat="1" ht="33" customHeight="1" x14ac:dyDescent="0.2">
      <c r="A6" s="28">
        <v>2</v>
      </c>
      <c r="B6" s="55" t="s">
        <v>24</v>
      </c>
      <c r="C6" s="56"/>
      <c r="D6" s="56"/>
      <c r="E6" s="56"/>
      <c r="F6" s="56"/>
      <c r="G6" s="56"/>
      <c r="H6" s="56"/>
      <c r="I6" s="56"/>
      <c r="J6" s="56"/>
      <c r="K6" s="56"/>
      <c r="L6" s="57"/>
    </row>
    <row r="7" spans="1:16" s="24" customFormat="1" ht="20.100000000000001" customHeight="1" x14ac:dyDescent="0.2">
      <c r="A7" s="3" t="s">
        <v>18</v>
      </c>
      <c r="B7" s="5" t="s">
        <v>1</v>
      </c>
      <c r="C7" s="41" t="s">
        <v>69</v>
      </c>
      <c r="D7" s="3" t="s">
        <v>43</v>
      </c>
      <c r="E7" s="5" t="s">
        <v>47</v>
      </c>
      <c r="F7" s="3" t="s">
        <v>17</v>
      </c>
      <c r="G7" s="39"/>
      <c r="H7" s="6">
        <v>455</v>
      </c>
      <c r="I7" s="6">
        <f>H7*G7</f>
        <v>0</v>
      </c>
      <c r="J7" s="8">
        <v>0.2</v>
      </c>
      <c r="K7" s="23">
        <f>I7*J7</f>
        <v>0</v>
      </c>
      <c r="L7" s="23">
        <f>I7+K7</f>
        <v>0</v>
      </c>
    </row>
    <row r="8" spans="1:16" s="24" customFormat="1" ht="25.5" x14ac:dyDescent="0.2">
      <c r="A8" s="3" t="s">
        <v>19</v>
      </c>
      <c r="B8" s="5" t="s">
        <v>2</v>
      </c>
      <c r="C8" s="41" t="s">
        <v>40</v>
      </c>
      <c r="D8" s="3" t="s">
        <v>44</v>
      </c>
      <c r="E8" s="5" t="s">
        <v>47</v>
      </c>
      <c r="F8" s="3" t="s">
        <v>17</v>
      </c>
      <c r="G8" s="39"/>
      <c r="H8" s="6">
        <v>115</v>
      </c>
      <c r="I8" s="6">
        <f t="shared" ref="I8:I10" si="0">H8*G8</f>
        <v>0</v>
      </c>
      <c r="J8" s="8">
        <v>0.2</v>
      </c>
      <c r="K8" s="23">
        <f t="shared" ref="K8:K10" si="1">I8*J8</f>
        <v>0</v>
      </c>
      <c r="L8" s="23">
        <f t="shared" ref="L8:L10" si="2">I8+K8</f>
        <v>0</v>
      </c>
    </row>
    <row r="9" spans="1:16" s="24" customFormat="1" ht="20.100000000000001" customHeight="1" x14ac:dyDescent="0.2">
      <c r="A9" s="3" t="s">
        <v>20</v>
      </c>
      <c r="B9" s="5" t="s">
        <v>3</v>
      </c>
      <c r="C9" s="42" t="s">
        <v>41</v>
      </c>
      <c r="D9" s="3" t="s">
        <v>45</v>
      </c>
      <c r="E9" s="5" t="s">
        <v>48</v>
      </c>
      <c r="F9" s="3" t="s">
        <v>17</v>
      </c>
      <c r="G9" s="39"/>
      <c r="H9" s="6">
        <v>135</v>
      </c>
      <c r="I9" s="6">
        <f t="shared" si="0"/>
        <v>0</v>
      </c>
      <c r="J9" s="8">
        <v>0.2</v>
      </c>
      <c r="K9" s="23">
        <f t="shared" si="1"/>
        <v>0</v>
      </c>
      <c r="L9" s="23">
        <f t="shared" si="2"/>
        <v>0</v>
      </c>
    </row>
    <row r="10" spans="1:16" s="24" customFormat="1" ht="20.100000000000001" customHeight="1" x14ac:dyDescent="0.2">
      <c r="A10" s="3" t="s">
        <v>21</v>
      </c>
      <c r="B10" s="5" t="s">
        <v>26</v>
      </c>
      <c r="C10" s="42" t="s">
        <v>42</v>
      </c>
      <c r="D10" s="3" t="s">
        <v>46</v>
      </c>
      <c r="E10" s="5" t="s">
        <v>47</v>
      </c>
      <c r="F10" s="3" t="s">
        <v>17</v>
      </c>
      <c r="G10" s="39"/>
      <c r="H10" s="6">
        <v>165</v>
      </c>
      <c r="I10" s="6">
        <f t="shared" si="0"/>
        <v>0</v>
      </c>
      <c r="J10" s="8">
        <v>0.2</v>
      </c>
      <c r="K10" s="23">
        <f t="shared" si="1"/>
        <v>0</v>
      </c>
      <c r="L10" s="23">
        <f t="shared" si="2"/>
        <v>0</v>
      </c>
    </row>
    <row r="11" spans="1:16" s="24" customFormat="1" ht="20.100000000000001" customHeight="1" x14ac:dyDescent="0.2">
      <c r="A11" s="52" t="s">
        <v>11</v>
      </c>
      <c r="B11" s="53"/>
      <c r="C11" s="53"/>
      <c r="D11" s="53"/>
      <c r="E11" s="53"/>
      <c r="F11" s="53"/>
      <c r="G11" s="53"/>
      <c r="H11" s="54"/>
      <c r="I11" s="48">
        <f>SUM(I7:I10)</f>
        <v>0</v>
      </c>
      <c r="J11" s="49"/>
      <c r="K11" s="46">
        <f>SUM(K7:K10)</f>
        <v>0</v>
      </c>
      <c r="L11" s="46">
        <f>SUM(L7:L10)</f>
        <v>0</v>
      </c>
      <c r="M11" s="43"/>
    </row>
    <row r="12" spans="1:16" s="24" customFormat="1" ht="30" customHeight="1" x14ac:dyDescent="0.2">
      <c r="A12" s="28">
        <v>3</v>
      </c>
      <c r="B12" s="65" t="s">
        <v>27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6" s="24" customFormat="1" ht="20.100000000000001" customHeight="1" x14ac:dyDescent="0.2">
      <c r="A13" s="3" t="s">
        <v>18</v>
      </c>
      <c r="B13" s="5" t="s">
        <v>4</v>
      </c>
      <c r="C13" s="37" t="s">
        <v>49</v>
      </c>
      <c r="D13" s="3" t="s">
        <v>50</v>
      </c>
      <c r="E13" s="5" t="s">
        <v>47</v>
      </c>
      <c r="F13" s="3" t="s">
        <v>17</v>
      </c>
      <c r="G13" s="39"/>
      <c r="H13" s="6">
        <v>640</v>
      </c>
      <c r="I13" s="6">
        <f>G13*H13</f>
        <v>0</v>
      </c>
      <c r="J13" s="8">
        <v>0.2</v>
      </c>
      <c r="K13" s="23">
        <f>I13*J13</f>
        <v>0</v>
      </c>
      <c r="L13" s="23">
        <f>I13+K13</f>
        <v>0</v>
      </c>
    </row>
    <row r="14" spans="1:16" s="24" customFormat="1" ht="25.5" x14ac:dyDescent="0.2">
      <c r="A14" s="3" t="s">
        <v>19</v>
      </c>
      <c r="B14" s="5" t="s">
        <v>5</v>
      </c>
      <c r="C14" s="37" t="s">
        <v>51</v>
      </c>
      <c r="D14" s="3" t="s">
        <v>52</v>
      </c>
      <c r="E14" s="5" t="s">
        <v>48</v>
      </c>
      <c r="F14" s="3" t="s">
        <v>17</v>
      </c>
      <c r="G14" s="39"/>
      <c r="H14" s="6">
        <v>1700</v>
      </c>
      <c r="I14" s="6">
        <f>G14*H14</f>
        <v>0</v>
      </c>
      <c r="J14" s="8">
        <v>0.2</v>
      </c>
      <c r="K14" s="23">
        <f>I14*J14</f>
        <v>0</v>
      </c>
      <c r="L14" s="23">
        <f>I14+K14</f>
        <v>0</v>
      </c>
    </row>
    <row r="15" spans="1:16" s="24" customFormat="1" ht="20.100000000000001" customHeight="1" x14ac:dyDescent="0.2">
      <c r="A15" s="52" t="s">
        <v>10</v>
      </c>
      <c r="B15" s="53"/>
      <c r="C15" s="53"/>
      <c r="D15" s="53"/>
      <c r="E15" s="53"/>
      <c r="F15" s="53"/>
      <c r="G15" s="53"/>
      <c r="H15" s="54"/>
      <c r="I15" s="44">
        <f>SUM(I13:I14)</f>
        <v>0</v>
      </c>
      <c r="J15" s="45"/>
      <c r="K15" s="46">
        <f>SUM(K13:K14)</f>
        <v>0</v>
      </c>
      <c r="L15" s="46">
        <f>SUM(L13:L14)</f>
        <v>0</v>
      </c>
      <c r="M15" s="43"/>
    </row>
    <row r="16" spans="1:16" s="24" customFormat="1" ht="37.5" customHeight="1" x14ac:dyDescent="0.2">
      <c r="A16" s="28">
        <v>4</v>
      </c>
      <c r="B16" s="55" t="s">
        <v>25</v>
      </c>
      <c r="C16" s="56"/>
      <c r="D16" s="56"/>
      <c r="E16" s="56"/>
      <c r="F16" s="56"/>
      <c r="G16" s="56"/>
      <c r="H16" s="56"/>
      <c r="I16" s="56"/>
      <c r="J16" s="56"/>
      <c r="K16" s="56"/>
      <c r="L16" s="57"/>
    </row>
    <row r="17" spans="1:19" s="24" customFormat="1" ht="20.100000000000001" customHeight="1" x14ac:dyDescent="0.2">
      <c r="A17" s="3" t="s">
        <v>18</v>
      </c>
      <c r="B17" s="4" t="s">
        <v>6</v>
      </c>
      <c r="C17" s="36" t="s">
        <v>68</v>
      </c>
      <c r="D17" s="3" t="s">
        <v>53</v>
      </c>
      <c r="E17" s="4" t="s">
        <v>47</v>
      </c>
      <c r="F17" s="3" t="s">
        <v>17</v>
      </c>
      <c r="G17" s="39"/>
      <c r="H17" s="6">
        <v>431</v>
      </c>
      <c r="I17" s="6">
        <f>H17*G17</f>
        <v>0</v>
      </c>
      <c r="J17" s="8">
        <v>0.2</v>
      </c>
      <c r="K17" s="23">
        <f>I17*J17</f>
        <v>0</v>
      </c>
      <c r="L17" s="23">
        <f>I17+K17</f>
        <v>0</v>
      </c>
    </row>
    <row r="18" spans="1:19" s="24" customFormat="1" ht="25.5" x14ac:dyDescent="0.2">
      <c r="A18" s="3" t="s">
        <v>19</v>
      </c>
      <c r="B18" s="5" t="s">
        <v>7</v>
      </c>
      <c r="C18" s="37" t="s">
        <v>54</v>
      </c>
      <c r="D18" s="3" t="s">
        <v>55</v>
      </c>
      <c r="E18" s="5" t="s">
        <v>47</v>
      </c>
      <c r="F18" s="3" t="s">
        <v>17</v>
      </c>
      <c r="G18" s="39"/>
      <c r="H18" s="6">
        <v>162</v>
      </c>
      <c r="I18" s="6">
        <f t="shared" ref="I18:I20" si="3">H18*G18</f>
        <v>0</v>
      </c>
      <c r="J18" s="8">
        <v>0.2</v>
      </c>
      <c r="K18" s="23">
        <f t="shared" ref="K18:K20" si="4">I18*J18</f>
        <v>0</v>
      </c>
      <c r="L18" s="23">
        <f t="shared" ref="L18:L20" si="5">I18+K18</f>
        <v>0</v>
      </c>
    </row>
    <row r="19" spans="1:19" s="24" customFormat="1" ht="20.100000000000001" customHeight="1" x14ac:dyDescent="0.2">
      <c r="A19" s="3" t="s">
        <v>20</v>
      </c>
      <c r="B19" s="5" t="s">
        <v>8</v>
      </c>
      <c r="C19" s="37" t="s">
        <v>56</v>
      </c>
      <c r="D19" s="3" t="s">
        <v>57</v>
      </c>
      <c r="E19" s="5" t="s">
        <v>48</v>
      </c>
      <c r="F19" s="3" t="s">
        <v>17</v>
      </c>
      <c r="G19" s="39"/>
      <c r="H19" s="6">
        <v>183.5</v>
      </c>
      <c r="I19" s="6">
        <f t="shared" si="3"/>
        <v>0</v>
      </c>
      <c r="J19" s="8">
        <v>0.2</v>
      </c>
      <c r="K19" s="23">
        <f t="shared" si="4"/>
        <v>0</v>
      </c>
      <c r="L19" s="23">
        <f t="shared" si="5"/>
        <v>0</v>
      </c>
    </row>
    <row r="20" spans="1:19" s="24" customFormat="1" ht="20.100000000000001" customHeight="1" x14ac:dyDescent="0.2">
      <c r="A20" s="3" t="s">
        <v>21</v>
      </c>
      <c r="B20" s="5" t="s">
        <v>28</v>
      </c>
      <c r="C20" s="37" t="s">
        <v>58</v>
      </c>
      <c r="D20" s="3" t="s">
        <v>59</v>
      </c>
      <c r="E20" s="5" t="s">
        <v>47</v>
      </c>
      <c r="F20" s="3" t="s">
        <v>17</v>
      </c>
      <c r="G20" s="39"/>
      <c r="H20" s="6">
        <v>183.5</v>
      </c>
      <c r="I20" s="6">
        <f t="shared" si="3"/>
        <v>0</v>
      </c>
      <c r="J20" s="8">
        <v>0.2</v>
      </c>
      <c r="K20" s="23">
        <f t="shared" si="4"/>
        <v>0</v>
      </c>
      <c r="L20" s="23">
        <f t="shared" si="5"/>
        <v>0</v>
      </c>
    </row>
    <row r="21" spans="1:19" s="24" customFormat="1" ht="20.100000000000001" customHeight="1" x14ac:dyDescent="0.2">
      <c r="A21" s="52" t="s">
        <v>12</v>
      </c>
      <c r="B21" s="53"/>
      <c r="C21" s="53"/>
      <c r="D21" s="53"/>
      <c r="E21" s="53"/>
      <c r="F21" s="53"/>
      <c r="G21" s="53"/>
      <c r="H21" s="54"/>
      <c r="I21" s="44">
        <f>SUM(I17:I20)</f>
        <v>0</v>
      </c>
      <c r="J21" s="45"/>
      <c r="K21" s="46">
        <f>SUM(K17:K20)</f>
        <v>0</v>
      </c>
      <c r="L21" s="46">
        <f>SUM(L17:L20)</f>
        <v>0</v>
      </c>
      <c r="M21" s="43"/>
    </row>
    <row r="22" spans="1:19" s="24" customFormat="1" ht="35.25" customHeight="1" x14ac:dyDescent="0.2">
      <c r="A22" s="40">
        <v>8</v>
      </c>
      <c r="B22" s="55" t="s">
        <v>31</v>
      </c>
      <c r="C22" s="56"/>
      <c r="D22" s="56"/>
      <c r="E22" s="56"/>
      <c r="F22" s="56"/>
      <c r="G22" s="56"/>
      <c r="H22" s="56"/>
      <c r="I22" s="56"/>
      <c r="J22" s="56"/>
      <c r="K22" s="56"/>
      <c r="L22" s="57"/>
    </row>
    <row r="23" spans="1:19" s="26" customFormat="1" ht="25.5" customHeight="1" x14ac:dyDescent="0.2">
      <c r="A23" s="3" t="s">
        <v>18</v>
      </c>
      <c r="B23" s="36" t="s">
        <v>32</v>
      </c>
      <c r="C23" s="34" t="s">
        <v>60</v>
      </c>
      <c r="D23" s="34" t="s">
        <v>67</v>
      </c>
      <c r="E23" s="4" t="s">
        <v>47</v>
      </c>
      <c r="F23" s="3" t="s">
        <v>17</v>
      </c>
      <c r="G23" s="39"/>
      <c r="H23" s="6">
        <v>431</v>
      </c>
      <c r="I23" s="23">
        <f>G23*H23</f>
        <v>0</v>
      </c>
      <c r="J23" s="8">
        <v>0.2</v>
      </c>
      <c r="K23" s="23">
        <f>I23*J23</f>
        <v>0</v>
      </c>
      <c r="L23" s="23">
        <f>K23+I23</f>
        <v>0</v>
      </c>
      <c r="M23" s="25"/>
      <c r="N23" s="25"/>
      <c r="O23" s="25"/>
      <c r="P23" s="51"/>
      <c r="Q23" s="51"/>
      <c r="S23" s="2"/>
    </row>
    <row r="24" spans="1:19" s="26" customFormat="1" ht="25.5" customHeight="1" x14ac:dyDescent="0.2">
      <c r="A24" s="3" t="s">
        <v>19</v>
      </c>
      <c r="B24" s="37" t="s">
        <v>33</v>
      </c>
      <c r="C24" s="35" t="s">
        <v>61</v>
      </c>
      <c r="D24" s="35" t="s">
        <v>64</v>
      </c>
      <c r="E24" s="4" t="s">
        <v>47</v>
      </c>
      <c r="F24" s="3" t="s">
        <v>17</v>
      </c>
      <c r="G24" s="39"/>
      <c r="H24" s="6">
        <v>162</v>
      </c>
      <c r="I24" s="23">
        <f t="shared" ref="I24:I26" si="6">G24*H24</f>
        <v>0</v>
      </c>
      <c r="J24" s="8">
        <v>0.2</v>
      </c>
      <c r="K24" s="23">
        <f t="shared" ref="K24:K26" si="7">I24*J24</f>
        <v>0</v>
      </c>
      <c r="L24" s="23">
        <f t="shared" ref="L24:L26" si="8">K24+I24</f>
        <v>0</v>
      </c>
      <c r="M24" s="25"/>
      <c r="N24" s="25"/>
      <c r="O24" s="25"/>
      <c r="P24" s="51"/>
      <c r="Q24" s="51"/>
    </row>
    <row r="25" spans="1:19" s="26" customFormat="1" ht="25.5" customHeight="1" x14ac:dyDescent="0.2">
      <c r="A25" s="3" t="s">
        <v>20</v>
      </c>
      <c r="B25" s="37" t="s">
        <v>34</v>
      </c>
      <c r="C25" s="35" t="s">
        <v>62</v>
      </c>
      <c r="D25" s="35" t="s">
        <v>65</v>
      </c>
      <c r="E25" s="5" t="s">
        <v>48</v>
      </c>
      <c r="F25" s="3" t="s">
        <v>17</v>
      </c>
      <c r="G25" s="39"/>
      <c r="H25" s="6">
        <v>183.5</v>
      </c>
      <c r="I25" s="23">
        <f t="shared" si="6"/>
        <v>0</v>
      </c>
      <c r="J25" s="8">
        <v>0.2</v>
      </c>
      <c r="K25" s="23">
        <f t="shared" si="7"/>
        <v>0</v>
      </c>
      <c r="L25" s="23">
        <f t="shared" si="8"/>
        <v>0</v>
      </c>
      <c r="M25" s="25"/>
      <c r="N25" s="25"/>
      <c r="O25" s="25"/>
      <c r="P25" s="51"/>
      <c r="Q25" s="51"/>
    </row>
    <row r="26" spans="1:19" s="11" customFormat="1" ht="25.5" customHeight="1" x14ac:dyDescent="0.2">
      <c r="A26" s="3" t="s">
        <v>21</v>
      </c>
      <c r="B26" s="37" t="s">
        <v>35</v>
      </c>
      <c r="C26" s="35" t="s">
        <v>63</v>
      </c>
      <c r="D26" s="35" t="s">
        <v>66</v>
      </c>
      <c r="E26" s="5" t="s">
        <v>47</v>
      </c>
      <c r="F26" s="3" t="s">
        <v>17</v>
      </c>
      <c r="G26" s="39"/>
      <c r="H26" s="6">
        <v>183.5</v>
      </c>
      <c r="I26" s="23">
        <f t="shared" si="6"/>
        <v>0</v>
      </c>
      <c r="J26" s="8">
        <v>0.2</v>
      </c>
      <c r="K26" s="23">
        <f t="shared" si="7"/>
        <v>0</v>
      </c>
      <c r="L26" s="23">
        <f t="shared" si="8"/>
        <v>0</v>
      </c>
      <c r="M26" s="16"/>
      <c r="S26" s="10"/>
    </row>
    <row r="27" spans="1:19" s="24" customFormat="1" ht="20.100000000000001" customHeight="1" x14ac:dyDescent="0.2">
      <c r="A27" s="52" t="s">
        <v>29</v>
      </c>
      <c r="B27" s="64"/>
      <c r="C27" s="53"/>
      <c r="D27" s="53"/>
      <c r="E27" s="53"/>
      <c r="F27" s="53"/>
      <c r="G27" s="53"/>
      <c r="H27" s="54"/>
      <c r="I27" s="44">
        <f>SUM(I23:I26)</f>
        <v>0</v>
      </c>
      <c r="J27" s="45"/>
      <c r="K27" s="46">
        <f>SUM(K23:K26)</f>
        <v>0</v>
      </c>
      <c r="L27" s="46">
        <f>SUM(L23:L26)</f>
        <v>0</v>
      </c>
      <c r="M27" s="43"/>
    </row>
    <row r="28" spans="1:19" ht="20.100000000000001" customHeight="1" x14ac:dyDescent="0.25">
      <c r="A28" s="58" t="s">
        <v>73</v>
      </c>
      <c r="B28" s="59"/>
      <c r="C28" s="59"/>
      <c r="D28" s="59"/>
      <c r="E28" s="59"/>
      <c r="F28" s="59"/>
      <c r="G28" s="59"/>
      <c r="H28" s="59"/>
      <c r="I28" s="59"/>
      <c r="J28" s="59"/>
      <c r="K28" s="60"/>
      <c r="L28" s="50">
        <f>I11+I15+I21+I27</f>
        <v>0</v>
      </c>
    </row>
    <row r="29" spans="1:19" ht="20.100000000000001" customHeight="1" x14ac:dyDescent="0.25">
      <c r="A29" s="58" t="s">
        <v>30</v>
      </c>
      <c r="B29" s="59"/>
      <c r="C29" s="59"/>
      <c r="D29" s="59"/>
      <c r="E29" s="59"/>
      <c r="F29" s="59"/>
      <c r="G29" s="59"/>
      <c r="H29" s="59"/>
      <c r="I29" s="59"/>
      <c r="J29" s="59"/>
      <c r="K29" s="60"/>
      <c r="L29" s="50">
        <f>K11+K15+K21+K27</f>
        <v>0</v>
      </c>
    </row>
    <row r="30" spans="1:19" ht="20.100000000000001" customHeight="1" x14ac:dyDescent="0.25">
      <c r="A30" s="58" t="s">
        <v>74</v>
      </c>
      <c r="B30" s="59"/>
      <c r="C30" s="59"/>
      <c r="D30" s="59"/>
      <c r="E30" s="59"/>
      <c r="F30" s="59"/>
      <c r="G30" s="59"/>
      <c r="H30" s="59"/>
      <c r="I30" s="59"/>
      <c r="J30" s="59"/>
      <c r="K30" s="60"/>
      <c r="L30" s="50">
        <f>L27+L21+L15+L11</f>
        <v>0</v>
      </c>
    </row>
    <row r="31" spans="1:19" x14ac:dyDescent="0.25">
      <c r="A31" s="12"/>
      <c r="B31" s="11"/>
      <c r="C31" s="11"/>
      <c r="D31" s="11"/>
      <c r="E31" s="11"/>
      <c r="F31" s="11"/>
      <c r="G31" s="32"/>
      <c r="H31" s="16"/>
      <c r="I31" s="16"/>
      <c r="J31" s="13"/>
      <c r="K31" s="14"/>
      <c r="L31" s="15"/>
    </row>
    <row r="32" spans="1:19" x14ac:dyDescent="0.25">
      <c r="A32" s="17"/>
      <c r="B32" s="18"/>
      <c r="C32" s="18"/>
      <c r="D32" s="18"/>
      <c r="E32" s="18"/>
      <c r="F32" s="18"/>
      <c r="G32" s="19"/>
      <c r="H32" s="30"/>
      <c r="I32" s="30"/>
      <c r="J32" s="18"/>
      <c r="K32" s="18"/>
      <c r="L32" s="19"/>
    </row>
  </sheetData>
  <mergeCells count="17">
    <mergeCell ref="A2:L2"/>
    <mergeCell ref="A3:L3"/>
    <mergeCell ref="A4:C4"/>
    <mergeCell ref="B22:L22"/>
    <mergeCell ref="A27:H27"/>
    <mergeCell ref="B12:L12"/>
    <mergeCell ref="B16:L16"/>
    <mergeCell ref="P25:Q25"/>
    <mergeCell ref="A28:K28"/>
    <mergeCell ref="A29:K29"/>
    <mergeCell ref="A30:K30"/>
    <mergeCell ref="P24:Q24"/>
    <mergeCell ref="P23:Q23"/>
    <mergeCell ref="A15:H15"/>
    <mergeCell ref="A21:H21"/>
    <mergeCell ref="B6:L6"/>
    <mergeCell ref="A11:H11"/>
  </mergeCells>
  <phoneticPr fontId="19" type="noConversion"/>
  <pageMargins left="0.45" right="0.4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Magna Pharmacia 69-2-22</vt:lpstr>
      <vt:lpstr>'Magna Pharmacia 69-2-22'!Print_Area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Jelena Ristic</cp:lastModifiedBy>
  <cp:lastPrinted>2021-04-13T08:29:19Z</cp:lastPrinted>
  <dcterms:created xsi:type="dcterms:W3CDTF">2019-04-12T10:53:43Z</dcterms:created>
  <dcterms:modified xsi:type="dcterms:W3CDTF">2022-08-23T13:44:40Z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