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8_{C0AC81B8-6FEE-450B-983B-49B5C5224D63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materijala'!$A$4:$O$87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19" i="1"/>
  <c r="N18" i="1"/>
  <c r="N17" i="1"/>
  <c r="L25" i="1" l="1"/>
  <c r="L5" i="1" l="1"/>
  <c r="L6" i="1"/>
  <c r="L7" i="1"/>
  <c r="L8" i="1"/>
  <c r="L10" i="1"/>
  <c r="L11" i="1"/>
  <c r="L12" i="1"/>
  <c r="L13" i="1"/>
  <c r="L14" i="1"/>
  <c r="L15" i="1"/>
  <c r="L17" i="1"/>
  <c r="L18" i="1"/>
  <c r="L19" i="1"/>
  <c r="L21" i="1"/>
  <c r="L22" i="1"/>
  <c r="L23" i="1"/>
  <c r="L24" i="1"/>
  <c r="L27" i="1"/>
  <c r="L28" i="1"/>
  <c r="L29" i="1"/>
  <c r="L31" i="1"/>
  <c r="L32" i="1" s="1"/>
  <c r="L33" i="1"/>
  <c r="L34" i="1"/>
  <c r="L35" i="1"/>
  <c r="L36" i="1"/>
  <c r="L37" i="1"/>
  <c r="L38" i="1"/>
  <c r="L39" i="1"/>
  <c r="L40" i="1"/>
  <c r="L42" i="1"/>
  <c r="L43" i="1"/>
  <c r="L44" i="1"/>
  <c r="L45" i="1"/>
  <c r="L46" i="1"/>
  <c r="N46" i="1" s="1"/>
  <c r="L47" i="1"/>
  <c r="L48" i="1"/>
  <c r="L49" i="1"/>
  <c r="L50" i="1"/>
  <c r="L51" i="1"/>
  <c r="L52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8" i="1"/>
  <c r="L80" i="1"/>
  <c r="L81" i="1"/>
  <c r="L82" i="1"/>
  <c r="L83" i="1"/>
  <c r="L84" i="1"/>
  <c r="L85" i="1"/>
  <c r="L86" i="1"/>
  <c r="L87" i="1" l="1"/>
  <c r="L79" i="1"/>
  <c r="N78" i="1"/>
  <c r="N79" i="1" s="1"/>
  <c r="L20" i="1"/>
  <c r="L9" i="1"/>
  <c r="L30" i="1"/>
  <c r="L26" i="1"/>
  <c r="L41" i="1"/>
  <c r="L77" i="1"/>
  <c r="L16" i="1"/>
  <c r="L53" i="1"/>
  <c r="N85" i="1"/>
  <c r="O85" i="1" s="1"/>
  <c r="N84" i="1"/>
  <c r="O84" i="1" s="1"/>
  <c r="N82" i="1"/>
  <c r="N65" i="1"/>
  <c r="O65" i="1" s="1"/>
  <c r="N47" i="1"/>
  <c r="O47" i="1" s="1"/>
  <c r="N81" i="1"/>
  <c r="O81" i="1" s="1"/>
  <c r="O46" i="1"/>
  <c r="N76" i="1"/>
  <c r="O76" i="1" s="1"/>
  <c r="N64" i="1"/>
  <c r="O64" i="1" s="1"/>
  <c r="N71" i="1"/>
  <c r="O71" i="1" s="1"/>
  <c r="N59" i="1"/>
  <c r="O59" i="1" s="1"/>
  <c r="N70" i="1"/>
  <c r="O70" i="1" s="1"/>
  <c r="N58" i="1"/>
  <c r="O58" i="1" s="1"/>
  <c r="N52" i="1"/>
  <c r="O52" i="1" s="1"/>
  <c r="N75" i="1"/>
  <c r="O75" i="1" s="1"/>
  <c r="N63" i="1"/>
  <c r="O63" i="1" s="1"/>
  <c r="N45" i="1"/>
  <c r="O45" i="1" s="1"/>
  <c r="N80" i="1"/>
  <c r="N74" i="1"/>
  <c r="O74" i="1" s="1"/>
  <c r="N62" i="1"/>
  <c r="O62" i="1" s="1"/>
  <c r="N44" i="1"/>
  <c r="O44" i="1" s="1"/>
  <c r="N40" i="1"/>
  <c r="O40" i="1" s="1"/>
  <c r="N73" i="1"/>
  <c r="O73" i="1" s="1"/>
  <c r="N61" i="1"/>
  <c r="O61" i="1" s="1"/>
  <c r="N43" i="1"/>
  <c r="O43" i="1" s="1"/>
  <c r="N39" i="1"/>
  <c r="O39" i="1" s="1"/>
  <c r="N25" i="1"/>
  <c r="O25" i="1" s="1"/>
  <c r="N72" i="1"/>
  <c r="O72" i="1" s="1"/>
  <c r="N60" i="1"/>
  <c r="O60" i="1" s="1"/>
  <c r="N42" i="1"/>
  <c r="N38" i="1"/>
  <c r="O38" i="1" s="1"/>
  <c r="N29" i="1"/>
  <c r="O29" i="1" s="1"/>
  <c r="N37" i="1"/>
  <c r="O37" i="1" s="1"/>
  <c r="N28" i="1"/>
  <c r="O28" i="1" s="1"/>
  <c r="N23" i="1"/>
  <c r="O23" i="1" s="1"/>
  <c r="N36" i="1"/>
  <c r="O36" i="1" s="1"/>
  <c r="N27" i="1"/>
  <c r="N86" i="1"/>
  <c r="O86" i="1" s="1"/>
  <c r="N69" i="1"/>
  <c r="O69" i="1" s="1"/>
  <c r="N57" i="1"/>
  <c r="O57" i="1" s="1"/>
  <c r="N51" i="1"/>
  <c r="O51" i="1" s="1"/>
  <c r="N35" i="1"/>
  <c r="O35" i="1" s="1"/>
  <c r="N21" i="1"/>
  <c r="N68" i="1"/>
  <c r="O68" i="1" s="1"/>
  <c r="N56" i="1"/>
  <c r="O56" i="1" s="1"/>
  <c r="N50" i="1"/>
  <c r="O50" i="1" s="1"/>
  <c r="N34" i="1"/>
  <c r="O34" i="1" s="1"/>
  <c r="N67" i="1"/>
  <c r="O67" i="1" s="1"/>
  <c r="N55" i="1"/>
  <c r="O55" i="1" s="1"/>
  <c r="N49" i="1"/>
  <c r="O49" i="1" s="1"/>
  <c r="N33" i="1"/>
  <c r="N83" i="1"/>
  <c r="O83" i="1" s="1"/>
  <c r="N66" i="1"/>
  <c r="O66" i="1" s="1"/>
  <c r="N54" i="1"/>
  <c r="N48" i="1"/>
  <c r="O48" i="1" s="1"/>
  <c r="N8" i="1"/>
  <c r="O8" i="1" s="1"/>
  <c r="N7" i="1"/>
  <c r="O7" i="1" s="1"/>
  <c r="N24" i="1"/>
  <c r="O24" i="1" s="1"/>
  <c r="N6" i="1"/>
  <c r="O6" i="1" s="1"/>
  <c r="N5" i="1"/>
  <c r="N22" i="1"/>
  <c r="O22" i="1" s="1"/>
  <c r="N15" i="1"/>
  <c r="O15" i="1" s="1"/>
  <c r="N14" i="1"/>
  <c r="O14" i="1" s="1"/>
  <c r="N31" i="1"/>
  <c r="N32" i="1" s="1"/>
  <c r="N13" i="1"/>
  <c r="O13" i="1" s="1"/>
  <c r="O19" i="1"/>
  <c r="N12" i="1"/>
  <c r="O12" i="1" s="1"/>
  <c r="O18" i="1"/>
  <c r="N11" i="1"/>
  <c r="O11" i="1" s="1"/>
  <c r="N10" i="1"/>
  <c r="L88" i="1" l="1"/>
  <c r="N30" i="1"/>
  <c r="N87" i="1"/>
  <c r="N41" i="1"/>
  <c r="N16" i="1"/>
  <c r="N77" i="1"/>
  <c r="N53" i="1"/>
  <c r="O82" i="1"/>
  <c r="N9" i="1"/>
  <c r="N26" i="1"/>
  <c r="O33" i="1"/>
  <c r="O41" i="1" s="1"/>
  <c r="O42" i="1"/>
  <c r="O53" i="1" s="1"/>
  <c r="O5" i="1"/>
  <c r="O9" i="1" s="1"/>
  <c r="O17" i="1"/>
  <c r="O20" i="1" s="1"/>
  <c r="O27" i="1"/>
  <c r="O30" i="1" s="1"/>
  <c r="O31" i="1"/>
  <c r="O32" i="1" s="1"/>
  <c r="O10" i="1"/>
  <c r="O16" i="1" s="1"/>
  <c r="O54" i="1"/>
  <c r="O77" i="1" s="1"/>
  <c r="O21" i="1"/>
  <c r="O26" i="1" s="1"/>
  <c r="O80" i="1"/>
  <c r="O78" i="1"/>
  <c r="O79" i="1" s="1"/>
  <c r="O87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88" i="1" l="1"/>
  <c r="D32" i="2"/>
  <c r="O88" i="1" l="1"/>
</calcChain>
</file>

<file path=xl/sharedStrings.xml><?xml version="1.0" encoding="utf-8"?>
<sst xmlns="http://schemas.openxmlformats.org/spreadsheetml/2006/main" count="637" uniqueCount="342">
  <si>
    <t>Назив партије</t>
  </si>
  <si>
    <t>Назив ставке</t>
  </si>
  <si>
    <t xml:space="preserve">Произвођач </t>
  </si>
  <si>
    <t>MAKLER</t>
  </si>
  <si>
    <t>pakovanje</t>
  </si>
  <si>
    <t>100 komada</t>
  </si>
  <si>
    <t>EUROMEDICINA</t>
  </si>
  <si>
    <t>1 komad</t>
  </si>
  <si>
    <t>800 ml</t>
  </si>
  <si>
    <t>LABTEH</t>
  </si>
  <si>
    <t>20 l</t>
  </si>
  <si>
    <t>1 l</t>
  </si>
  <si>
    <t>komad</t>
  </si>
  <si>
    <t>VICOR</t>
  </si>
  <si>
    <t>SUPERLAB</t>
  </si>
  <si>
    <t>Reagensi i potrošni materijal za aparat  Nihon Kohden Mek-6510K</t>
  </si>
  <si>
    <t xml:space="preserve">Isotonac 4 </t>
  </si>
  <si>
    <t xml:space="preserve">Cleanac 3  </t>
  </si>
  <si>
    <t>Cleanac 5L</t>
  </si>
  <si>
    <t>5 l</t>
  </si>
  <si>
    <t xml:space="preserve">Hemolynac 3N  </t>
  </si>
  <si>
    <t>MAGNA PHARMACIA</t>
  </si>
  <si>
    <t>NEOMEDICA</t>
  </si>
  <si>
    <t>3x3 ml</t>
  </si>
  <si>
    <t>YUNICOM</t>
  </si>
  <si>
    <t>PROMEDIA</t>
  </si>
  <si>
    <t>20l</t>
  </si>
  <si>
    <t>500ml</t>
  </si>
  <si>
    <t>EURODIJAGNOSTIKA</t>
  </si>
  <si>
    <t>Reagensi i potrošni materijal - Hematološki analizator Nikon Kohden Mek 7300</t>
  </si>
  <si>
    <t>Isotonac</t>
  </si>
  <si>
    <t>Cleanac 3</t>
  </si>
  <si>
    <t>1l</t>
  </si>
  <si>
    <t>Cleanac 5</t>
  </si>
  <si>
    <t>5l</t>
  </si>
  <si>
    <t>Hemolynac 3N</t>
  </si>
  <si>
    <t>Hemolynac 5</t>
  </si>
  <si>
    <t>Kontrolna krv za hematologiju (L.N.P) 5 Diff</t>
  </si>
  <si>
    <t>SCORE</t>
  </si>
  <si>
    <t xml:space="preserve">Reagensi i potrošni materijal -iSED (automatska sedimentacija) </t>
  </si>
  <si>
    <t>Test card 2000</t>
  </si>
  <si>
    <t xml:space="preserve">2000 testova </t>
  </si>
  <si>
    <t>iWash</t>
  </si>
  <si>
    <t>Seditrol</t>
  </si>
  <si>
    <t>4,5 ml</t>
  </si>
  <si>
    <t>MEDIAKTIVA</t>
  </si>
  <si>
    <t>INTERLAB</t>
  </si>
  <si>
    <t>50 komada</t>
  </si>
  <si>
    <t>4 x 5 ml</t>
  </si>
  <si>
    <t>6 x 15 ml</t>
  </si>
  <si>
    <t>500 komada</t>
  </si>
  <si>
    <t>30ml</t>
  </si>
  <si>
    <t>1000 komada</t>
  </si>
  <si>
    <t>DIAGON</t>
  </si>
  <si>
    <t>Reagensi i potrošni materijal za aparat  Coatron M1</t>
  </si>
  <si>
    <t>Single cuvete TECO</t>
  </si>
  <si>
    <t>TECLOT PT-S TECO</t>
  </si>
  <si>
    <t>10x4 ml</t>
  </si>
  <si>
    <t>TECONTROL A1 TECO</t>
  </si>
  <si>
    <t>10x1 ml</t>
  </si>
  <si>
    <t xml:space="preserve">TECONTROL N </t>
  </si>
  <si>
    <t>Reagent tubes 2 ml</t>
  </si>
  <si>
    <t>REMED</t>
  </si>
  <si>
    <t>REMED/STIGA</t>
  </si>
  <si>
    <t>BIOTEC MEDICAL</t>
  </si>
  <si>
    <t>DIALAB</t>
  </si>
  <si>
    <t>CK-MB</t>
  </si>
  <si>
    <t>4 x 3 ml</t>
  </si>
  <si>
    <t>ADOC</t>
  </si>
  <si>
    <t>5000 komada</t>
  </si>
  <si>
    <t>2x5ml</t>
  </si>
  <si>
    <t>1 test</t>
  </si>
  <si>
    <t>Reagensi i potrošni materijal za Insight U500</t>
  </si>
  <si>
    <t>Trake za urin</t>
  </si>
  <si>
    <t>100 traka</t>
  </si>
  <si>
    <t>Kontrola za urin trake -pozitivna</t>
  </si>
  <si>
    <t>Kontrola za urin trake -negativna</t>
  </si>
  <si>
    <t>PRIMAX</t>
  </si>
  <si>
    <t>Reagensi i potrošni materijal za specifično fizičko hemijsko određivanje urina 2 analize ( glukoza i ketoni )</t>
  </si>
  <si>
    <t>Test trake za analizu urina  sa glukoza i ketoni analizom</t>
  </si>
  <si>
    <t>MIT</t>
  </si>
  <si>
    <t>ELITECH</t>
  </si>
  <si>
    <t>UNI-CHEM</t>
  </si>
  <si>
    <t>elta 90</t>
  </si>
  <si>
    <t>BIOMEDICA MP</t>
  </si>
  <si>
    <t>VIVOGEN</t>
  </si>
  <si>
    <t>Reagensi za analizator RAMP (RESPONSE BIOMEDICAL)</t>
  </si>
  <si>
    <t>RAMP Troponin I Assay</t>
  </si>
  <si>
    <t>RAMP Cardiac control level 1, 3x3 ml</t>
  </si>
  <si>
    <t>RAMP Cardiac control level 2, 3x3 ml</t>
  </si>
  <si>
    <t>RAMP Myoglobin assay</t>
  </si>
  <si>
    <t>RAMP NT-pro-BNP assay</t>
  </si>
  <si>
    <t>RAMP D-dimer assay</t>
  </si>
  <si>
    <t>RAMP CK-MB assay</t>
  </si>
  <si>
    <t>RAMP Procalcitonin assay</t>
  </si>
  <si>
    <t>Trigliceridi</t>
  </si>
  <si>
    <t>Ukupni bilirubin</t>
  </si>
  <si>
    <t>Urea</t>
  </si>
  <si>
    <t>Kreatinin</t>
  </si>
  <si>
    <t>Glukoza</t>
  </si>
  <si>
    <t>Gvožđe</t>
  </si>
  <si>
    <t xml:space="preserve">CK-MB </t>
  </si>
  <si>
    <t>GAMA GT</t>
  </si>
  <si>
    <t>Bilirubin direktni</t>
  </si>
  <si>
    <t>Holesterol</t>
  </si>
  <si>
    <t>Solution pack Na/K/Cl</t>
  </si>
  <si>
    <t>800ml</t>
  </si>
  <si>
    <t xml:space="preserve">Referentna elektroda </t>
  </si>
  <si>
    <t>CK-NAC</t>
  </si>
  <si>
    <t>Amilaza</t>
  </si>
  <si>
    <t>ALBUMIN</t>
  </si>
  <si>
    <t>Kontrolni serum normalni</t>
  </si>
  <si>
    <t>Kontrolni serum patološki</t>
  </si>
  <si>
    <t>AST/GOT</t>
  </si>
  <si>
    <t>ALT/GPT</t>
  </si>
  <si>
    <t>Gama GT</t>
  </si>
  <si>
    <t>Reagensi za biohemijski analizator EasyLite</t>
  </si>
  <si>
    <t>Daily cleaning solution kit</t>
  </si>
  <si>
    <t>90ml</t>
  </si>
  <si>
    <t>Daily rinse solution kit</t>
  </si>
  <si>
    <t>Kontrolni serum u tri nivoa</t>
  </si>
  <si>
    <t>Reagens modul Na/K/Cl/Li</t>
  </si>
  <si>
    <t>Solution pack.</t>
  </si>
  <si>
    <t>Elektroda K</t>
  </si>
  <si>
    <t>Elektroda Na</t>
  </si>
  <si>
    <t>Elektroda Cl</t>
  </si>
  <si>
    <t>Elektroda Li</t>
  </si>
  <si>
    <t>Reagens modul Na/K/Cl</t>
  </si>
  <si>
    <t>2 x 250 ml</t>
  </si>
  <si>
    <t>Reference Electrode</t>
  </si>
  <si>
    <t>Reagensi za biohemijski analizator SPIN 120 (Spinreact)</t>
  </si>
  <si>
    <t>1 x 1000 ml</t>
  </si>
  <si>
    <t>10 x 50 ml</t>
  </si>
  <si>
    <t>4 x 250 ml</t>
  </si>
  <si>
    <t>1 x 240 ml/ 1 x 60 ml</t>
  </si>
  <si>
    <t>4 x 50 ml</t>
  </si>
  <si>
    <t>2 x 150 ml</t>
  </si>
  <si>
    <t xml:space="preserve"> 1 x 240 ml / 1 x 60 ml</t>
  </si>
  <si>
    <t>2 x 60 ml</t>
  </si>
  <si>
    <t>HDL - Holesterol</t>
  </si>
  <si>
    <t>1 x 60 ml/1 x 20 ml</t>
  </si>
  <si>
    <t>Kalibracioni serum</t>
  </si>
  <si>
    <t>Kivete  za Spin 120</t>
  </si>
  <si>
    <t>19 X 2,5 ml</t>
  </si>
  <si>
    <t>20 x 2,5 ml</t>
  </si>
  <si>
    <t>Albumin (BCG)</t>
  </si>
  <si>
    <t>Ukupni proteini (biuret)</t>
  </si>
  <si>
    <t>CD Deterdzent 1 L</t>
  </si>
  <si>
    <t>ALP (DGKC)</t>
  </si>
  <si>
    <t>ALLURA MED</t>
  </si>
  <si>
    <t>Reagensi za biohemijski analizator EasyBloodGas</t>
  </si>
  <si>
    <t xml:space="preserve">Reagens modul </t>
  </si>
  <si>
    <t>Elektrohemijski glukoza analizator Super GL (Dr Muller)</t>
  </si>
  <si>
    <t>Reakcione čašice (Hemolysate system solution 1,5 ml)</t>
  </si>
  <si>
    <t>Hemolysate system solution</t>
  </si>
  <si>
    <t>Senzor</t>
  </si>
  <si>
    <t>10.000 analiza</t>
  </si>
  <si>
    <t>Kontrola N</t>
  </si>
  <si>
    <t>Kontrola P</t>
  </si>
  <si>
    <t>Glukoza Calibration solution</t>
  </si>
  <si>
    <t>Key Card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</si>
  <si>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</si>
  <si>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</si>
  <si>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</si>
  <si>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</si>
  <si>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</si>
  <si>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</si>
  <si>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</si>
  <si>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</si>
  <si>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</si>
  <si>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</si>
  <si>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</si>
  <si>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</si>
  <si>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</si>
  <si>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6</t>
  </si>
  <si>
    <t>Партија 25</t>
  </si>
  <si>
    <t>Партија 31</t>
  </si>
  <si>
    <t>Партија 43</t>
  </si>
  <si>
    <t>Партија 87</t>
  </si>
  <si>
    <t>Партија 98</t>
  </si>
  <si>
    <t>Партија 154</t>
  </si>
  <si>
    <t>Партија 177</t>
  </si>
  <si>
    <t>Партија 190</t>
  </si>
  <si>
    <t>Партија 214</t>
  </si>
  <si>
    <t>Партија 216</t>
  </si>
  <si>
    <t>Партија 6 укупно</t>
  </si>
  <si>
    <t>Партија 25 укупно</t>
  </si>
  <si>
    <t>Партија 31 укупно</t>
  </si>
  <si>
    <t>Партија 43 укупно</t>
  </si>
  <si>
    <t>Партија 87 укупно</t>
  </si>
  <si>
    <t>Партија 98 укупно</t>
  </si>
  <si>
    <t>Партија 154 укупно</t>
  </si>
  <si>
    <t>Партија 177 укупно</t>
  </si>
  <si>
    <t>Партија 190 укупно</t>
  </si>
  <si>
    <t>Партија 214 укупно</t>
  </si>
  <si>
    <t>Партија 216 укупно</t>
  </si>
  <si>
    <t>ALCOR</t>
  </si>
  <si>
    <t>Preffiled sample cups 
with hemolysate system solution</t>
  </si>
  <si>
    <t>Hemolysate system 
solution</t>
  </si>
  <si>
    <t>Glocose sensor</t>
  </si>
  <si>
    <t>GL control N</t>
  </si>
  <si>
    <t>GL control P</t>
  </si>
  <si>
    <t>Preffiled sample cups
 with calibration solustion</t>
  </si>
  <si>
    <t xml:space="preserve">Kartica </t>
  </si>
  <si>
    <t>Dr Muller</t>
  </si>
  <si>
    <t>ISOTONAC 4</t>
  </si>
  <si>
    <t>CLEANAC 3</t>
  </si>
  <si>
    <t>HEMOLYNAC 3N</t>
  </si>
  <si>
    <t xml:space="preserve">CLEANAC </t>
  </si>
  <si>
    <t>Nihon Kohden</t>
  </si>
  <si>
    <t>ISOTONAC 3</t>
  </si>
  <si>
    <t>HEMOLYNAC 5</t>
  </si>
  <si>
    <t>HEMATOLOGY CONTROL
(5DL,N,H)</t>
  </si>
  <si>
    <t>Test Card</t>
  </si>
  <si>
    <t>SINGLE CUVETTES</t>
  </si>
  <si>
    <t>TECLOT PT-S</t>
  </si>
  <si>
    <t>TECONTROL A</t>
  </si>
  <si>
    <t>TECONTROL N</t>
  </si>
  <si>
    <t>REAGENT TUBES</t>
  </si>
  <si>
    <t>TECO</t>
  </si>
  <si>
    <t>Response</t>
  </si>
  <si>
    <t>RAMP Test kit Troponin I</t>
  </si>
  <si>
    <t>RAMP Cardiac control level 1</t>
  </si>
  <si>
    <t>RAMP Cardiac control level 2</t>
  </si>
  <si>
    <t>RAMP Test kit Myoglobin</t>
  </si>
  <si>
    <t>RAMP Test kit NT-pro-BNP</t>
  </si>
  <si>
    <t>RAMP Test kit D-dimer</t>
  </si>
  <si>
    <t>RAMP Test kit CK-MB</t>
  </si>
  <si>
    <t>RAMP Test kit D-Procalcitonin</t>
  </si>
  <si>
    <t>Tri-level QC kit</t>
  </si>
  <si>
    <t>Solution pack Na/K/Cl/Li</t>
  </si>
  <si>
    <t>Solution pack</t>
  </si>
  <si>
    <t>K Electrode</t>
  </si>
  <si>
    <t>Na Electrode</t>
  </si>
  <si>
    <t>Cl Electrode</t>
  </si>
  <si>
    <t>Li Electrode</t>
  </si>
  <si>
    <t>MEDICA</t>
  </si>
  <si>
    <t>EasyBloodGas Reagent modul</t>
  </si>
  <si>
    <t>Insight Urine strips</t>
  </si>
  <si>
    <t>Insight Urine control</t>
  </si>
  <si>
    <t>ACON</t>
  </si>
  <si>
    <t>Insight Urine strips 10U</t>
  </si>
  <si>
    <t>GLUCOSE</t>
  </si>
  <si>
    <t>UREA-UV</t>
  </si>
  <si>
    <t>CHOLESTEROLE</t>
  </si>
  <si>
    <t>TRIGLYCERIDES</t>
  </si>
  <si>
    <t>GOT/AST</t>
  </si>
  <si>
    <t>GPT/ALT</t>
  </si>
  <si>
    <t>CREATININE</t>
  </si>
  <si>
    <t>IRON FZ</t>
  </si>
  <si>
    <t>BILIRUBIN TOTAL</t>
  </si>
  <si>
    <t>BILIRUBIN DIRECT</t>
  </si>
  <si>
    <t>AMYLASE</t>
  </si>
  <si>
    <t>HDL CHOLESTEROL</t>
  </si>
  <si>
    <t>SPINTROL H HUMAN N</t>
  </si>
  <si>
    <t>SPINTROL H HUMAN P</t>
  </si>
  <si>
    <t xml:space="preserve">SPINTROL H CAL. HUMAN </t>
  </si>
  <si>
    <t>KIVETE ZA SPIN 120</t>
  </si>
  <si>
    <t>TOTAL PROTEINS</t>
  </si>
  <si>
    <t>CD DETERDZENT</t>
  </si>
  <si>
    <t>ALKALINE PHOSPHATASE /ALP</t>
  </si>
  <si>
    <t>SPINREACT</t>
  </si>
  <si>
    <t>Superlab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</si>
  <si>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</si>
  <si>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</si>
  <si>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</si>
  <si>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</si>
  <si>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</si>
  <si>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</si>
  <si>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Шифре</t>
  </si>
  <si>
    <t>RGN210044</t>
  </si>
  <si>
    <t>RGN210045</t>
  </si>
  <si>
    <t>RGN210046</t>
  </si>
  <si>
    <t>RGN210047</t>
  </si>
  <si>
    <t>RGN210242</t>
  </si>
  <si>
    <t>RGN210243</t>
  </si>
  <si>
    <t>RGN210244</t>
  </si>
  <si>
    <t>RGN210245</t>
  </si>
  <si>
    <t>RGN210246</t>
  </si>
  <si>
    <t>RGN210247</t>
  </si>
  <si>
    <t>RGN210290</t>
  </si>
  <si>
    <t>RGN210291</t>
  </si>
  <si>
    <t>RGN210292</t>
  </si>
  <si>
    <t>RGN210666</t>
  </si>
  <si>
    <t>RGN210667</t>
  </si>
  <si>
    <t>RGN210668</t>
  </si>
  <si>
    <t>RGN210669</t>
  </si>
  <si>
    <t>RGN210670</t>
  </si>
  <si>
    <t>RGN212947</t>
  </si>
  <si>
    <t>RGN212948</t>
  </si>
  <si>
    <t>RGN212949</t>
  </si>
  <si>
    <t>RGN212992</t>
  </si>
  <si>
    <t>RGN214284</t>
  </si>
  <si>
    <t>RGN214285</t>
  </si>
  <si>
    <t>RGN214286</t>
  </si>
  <si>
    <t>RGN214287</t>
  </si>
  <si>
    <t>RGN214288</t>
  </si>
  <si>
    <t>RGN214289</t>
  </si>
  <si>
    <t>RGN214290</t>
  </si>
  <si>
    <t>RGN214291</t>
  </si>
  <si>
    <t>RGN215165</t>
  </si>
  <si>
    <t>RGN215166</t>
  </si>
  <si>
    <t>RGN215167</t>
  </si>
  <si>
    <t>RGN215168</t>
  </si>
  <si>
    <t>RGN215169</t>
  </si>
  <si>
    <t>RGN215170</t>
  </si>
  <si>
    <t>RGN215171</t>
  </si>
  <si>
    <t>RGN215172</t>
  </si>
  <si>
    <t>RGN215173</t>
  </si>
  <si>
    <t>RGN215174</t>
  </si>
  <si>
    <t>RGN215175</t>
  </si>
  <si>
    <t>RGN215449</t>
  </si>
  <si>
    <t>RGN215450</t>
  </si>
  <si>
    <t>RGN215451</t>
  </si>
  <si>
    <t>RGN215452</t>
  </si>
  <si>
    <t>RGN215453</t>
  </si>
  <si>
    <t>RGN215454</t>
  </si>
  <si>
    <t>RGN215455</t>
  </si>
  <si>
    <t>RGN215456</t>
  </si>
  <si>
    <t>RGN215457</t>
  </si>
  <si>
    <t>RGN215458</t>
  </si>
  <si>
    <t>RGN215459</t>
  </si>
  <si>
    <t>RGN215460</t>
  </si>
  <si>
    <t>RGN215461</t>
  </si>
  <si>
    <t>RGN215462</t>
  </si>
  <si>
    <t>RGN215463</t>
  </si>
  <si>
    <t>RGN215464</t>
  </si>
  <si>
    <t>RGN215465</t>
  </si>
  <si>
    <t>RGN215466</t>
  </si>
  <si>
    <t>RGN215467</t>
  </si>
  <si>
    <t>RGN215468</t>
  </si>
  <si>
    <t>RGN215469</t>
  </si>
  <si>
    <t>RGN215470</t>
  </si>
  <si>
    <t>RGN215471</t>
  </si>
  <si>
    <t>RGN216185</t>
  </si>
  <si>
    <t>RGN216190</t>
  </si>
  <si>
    <t>RGN216191</t>
  </si>
  <si>
    <t>RGN216192</t>
  </si>
  <si>
    <t>RGN216193</t>
  </si>
  <si>
    <t>RGN216194</t>
  </si>
  <si>
    <t>RGN216195</t>
  </si>
  <si>
    <t>RGN216196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</si>
</sst>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 wrapText="1"/>
    </xf>
    <xf numFmtId="0" fontId="6" fillId="28" borderId="15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" fillId="3" borderId="15" xfId="1" applyNumberFormat="1" applyFont="1" applyFill="1" applyBorder="1" applyAlignment="1">
      <alignment horizontal="center" vertical="center" wrapText="1"/>
    </xf>
    <xf numFmtId="9" fontId="3" fillId="3" borderId="15" xfId="1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tabSelected="1" zoomScale="90" zoomScaleNormal="90" workbookViewId="0">
      <pane xSplit="3" ySplit="4" topLeftCell="D5" activePane="bottomRight" state="frozen"/>
      <selection pane="topRight" activeCell="F1" sqref="F1"/>
      <selection pane="bottomLeft" activeCell="A2" sqref="A2"/>
      <selection pane="bottomRight" activeCell="N21" sqref="N21"/>
    </sheetView>
  </sheetViews>
  <sheetFormatPr defaultRowHeight="12" outlineLevelRow="2"/>
  <cols>
    <col min="1" max="1" width="16.5703125" style="25" customWidth="1"/>
    <col min="2" max="2" width="28.85546875" style="10" customWidth="1"/>
    <col min="3" max="3" width="9.140625" style="10"/>
    <col min="4" max="5" width="20.5703125" style="10" customWidth="1"/>
    <col min="6" max="6" width="10.7109375" style="10" customWidth="1"/>
    <col min="7" max="7" width="14" style="10" customWidth="1"/>
    <col min="8" max="9" width="20.140625" style="10" customWidth="1"/>
    <col min="10" max="10" width="14.140625" style="12" bestFit="1" customWidth="1"/>
    <col min="11" max="11" width="16.42578125" style="24" customWidth="1"/>
    <col min="12" max="12" width="1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2" customFormat="1" ht="24" customHeight="1">
      <c r="A1" s="38" t="s">
        <v>264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33" customFormat="1" ht="24" customHeight="1">
      <c r="A2" s="39" t="s">
        <v>263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2" customFormat="1" ht="24.75" customHeight="1">
      <c r="A3" s="40" t="s">
        <v>262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24">
      <c r="A4" s="1" t="s">
        <v>168</v>
      </c>
      <c r="B4" s="1" t="s">
        <v>0</v>
      </c>
      <c r="C4" s="1" t="s">
        <v>169</v>
      </c>
      <c r="D4" s="1" t="s">
        <v>1</v>
      </c>
      <c r="E4" s="36" t="s">
        <v>269</v>
      </c>
      <c r="F4" s="1" t="s">
        <v>166</v>
      </c>
      <c r="G4" s="1" t="s">
        <v>167</v>
      </c>
      <c r="H4" s="1" t="s">
        <v>171</v>
      </c>
      <c r="I4" s="1" t="s">
        <v>2</v>
      </c>
      <c r="J4" s="1" t="s">
        <v>170</v>
      </c>
      <c r="K4" s="34" t="s">
        <v>266</v>
      </c>
      <c r="L4" s="34" t="s">
        <v>267</v>
      </c>
      <c r="M4" s="35" t="s">
        <v>172</v>
      </c>
      <c r="N4" s="36" t="s">
        <v>173</v>
      </c>
      <c r="O4" s="36" t="s">
        <v>268</v>
      </c>
    </row>
    <row r="5" spans="1:15" ht="24" outlineLevel="2">
      <c r="A5" s="26" t="s">
        <v>174</v>
      </c>
      <c r="B5" s="6" t="s">
        <v>15</v>
      </c>
      <c r="C5" s="3">
        <v>1</v>
      </c>
      <c r="D5" s="6" t="s">
        <v>16</v>
      </c>
      <c r="E5" s="37" t="s">
        <v>270</v>
      </c>
      <c r="F5" s="6" t="s">
        <v>4</v>
      </c>
      <c r="G5" s="6" t="s">
        <v>10</v>
      </c>
      <c r="H5" s="30" t="s">
        <v>205</v>
      </c>
      <c r="I5" s="6" t="s">
        <v>209</v>
      </c>
      <c r="J5" s="8"/>
      <c r="K5" s="4">
        <v>5700</v>
      </c>
      <c r="L5" s="4">
        <f t="shared" ref="L5:L8" si="0">J5*K5</f>
        <v>0</v>
      </c>
      <c r="M5" s="22">
        <v>0.2</v>
      </c>
      <c r="N5" s="4">
        <f t="shared" ref="N5:N8" si="1">L5*M5</f>
        <v>0</v>
      </c>
      <c r="O5" s="4">
        <f t="shared" ref="O5:O8" si="2">L5+N5</f>
        <v>0</v>
      </c>
    </row>
    <row r="6" spans="1:15" ht="24" outlineLevel="2">
      <c r="A6" s="26" t="s">
        <v>174</v>
      </c>
      <c r="B6" s="6" t="s">
        <v>15</v>
      </c>
      <c r="C6" s="3">
        <v>2</v>
      </c>
      <c r="D6" s="6" t="s">
        <v>17</v>
      </c>
      <c r="E6" s="37" t="s">
        <v>271</v>
      </c>
      <c r="F6" s="6" t="s">
        <v>4</v>
      </c>
      <c r="G6" s="6" t="s">
        <v>11</v>
      </c>
      <c r="H6" s="30" t="s">
        <v>206</v>
      </c>
      <c r="I6" s="6" t="s">
        <v>209</v>
      </c>
      <c r="J6" s="8"/>
      <c r="K6" s="4">
        <v>3500</v>
      </c>
      <c r="L6" s="4">
        <f t="shared" si="0"/>
        <v>0</v>
      </c>
      <c r="M6" s="22">
        <v>0.2</v>
      </c>
      <c r="N6" s="4">
        <f t="shared" si="1"/>
        <v>0</v>
      </c>
      <c r="O6" s="4">
        <f t="shared" si="2"/>
        <v>0</v>
      </c>
    </row>
    <row r="7" spans="1:15" ht="24" outlineLevel="2">
      <c r="A7" s="26" t="s">
        <v>174</v>
      </c>
      <c r="B7" s="6" t="s">
        <v>15</v>
      </c>
      <c r="C7" s="3">
        <v>3</v>
      </c>
      <c r="D7" s="6" t="s">
        <v>18</v>
      </c>
      <c r="E7" s="37" t="s">
        <v>272</v>
      </c>
      <c r="F7" s="6" t="s">
        <v>4</v>
      </c>
      <c r="G7" s="6" t="s">
        <v>19</v>
      </c>
      <c r="H7" s="30" t="s">
        <v>208</v>
      </c>
      <c r="I7" s="6" t="s">
        <v>209</v>
      </c>
      <c r="J7" s="8"/>
      <c r="K7" s="4">
        <v>5400</v>
      </c>
      <c r="L7" s="4">
        <f t="shared" si="0"/>
        <v>0</v>
      </c>
      <c r="M7" s="22">
        <v>0.2</v>
      </c>
      <c r="N7" s="4">
        <f t="shared" si="1"/>
        <v>0</v>
      </c>
      <c r="O7" s="4">
        <f t="shared" si="2"/>
        <v>0</v>
      </c>
    </row>
    <row r="8" spans="1:15" ht="24.75" outlineLevel="2" thickBot="1">
      <c r="A8" s="26" t="s">
        <v>174</v>
      </c>
      <c r="B8" s="6" t="s">
        <v>15</v>
      </c>
      <c r="C8" s="3">
        <v>4</v>
      </c>
      <c r="D8" s="6" t="s">
        <v>20</v>
      </c>
      <c r="E8" s="37" t="s">
        <v>273</v>
      </c>
      <c r="F8" s="6" t="s">
        <v>4</v>
      </c>
      <c r="G8" s="6" t="s">
        <v>11</v>
      </c>
      <c r="H8" s="30" t="s">
        <v>207</v>
      </c>
      <c r="I8" s="6" t="s">
        <v>209</v>
      </c>
      <c r="J8" s="8"/>
      <c r="K8" s="4">
        <v>7500</v>
      </c>
      <c r="L8" s="4">
        <f t="shared" si="0"/>
        <v>0</v>
      </c>
      <c r="M8" s="22">
        <v>0.2</v>
      </c>
      <c r="N8" s="4">
        <f t="shared" si="1"/>
        <v>0</v>
      </c>
      <c r="O8" s="4">
        <f t="shared" si="2"/>
        <v>0</v>
      </c>
    </row>
    <row r="9" spans="1:15" customFormat="1" ht="15.75" thickBot="1">
      <c r="A9" s="41" t="s">
        <v>185</v>
      </c>
      <c r="B9" s="42"/>
      <c r="C9" s="42"/>
      <c r="D9" s="42"/>
      <c r="E9" s="42"/>
      <c r="F9" s="42"/>
      <c r="G9" s="42"/>
      <c r="H9" s="42"/>
      <c r="I9" s="42"/>
      <c r="J9" s="42"/>
      <c r="K9" s="43"/>
      <c r="L9" s="27">
        <f>SUBTOTAL(9,L5:L8)</f>
        <v>0</v>
      </c>
      <c r="M9" s="28"/>
      <c r="N9" s="29">
        <f>SUBTOTAL(9,N5:N8)</f>
        <v>0</v>
      </c>
      <c r="O9" s="29">
        <f>SUBTOTAL(9,O5:O8)</f>
        <v>0</v>
      </c>
    </row>
    <row r="10" spans="1:15" ht="36" outlineLevel="2">
      <c r="A10" s="26" t="s">
        <v>175</v>
      </c>
      <c r="B10" s="6" t="s">
        <v>29</v>
      </c>
      <c r="C10" s="3">
        <v>1</v>
      </c>
      <c r="D10" s="6" t="s">
        <v>30</v>
      </c>
      <c r="E10" s="37" t="s">
        <v>274</v>
      </c>
      <c r="F10" s="6" t="s">
        <v>4</v>
      </c>
      <c r="G10" s="6" t="s">
        <v>26</v>
      </c>
      <c r="H10" s="30" t="s">
        <v>210</v>
      </c>
      <c r="I10" s="6" t="s">
        <v>209</v>
      </c>
      <c r="J10" s="8"/>
      <c r="K10" s="4">
        <v>5700</v>
      </c>
      <c r="L10" s="4">
        <f t="shared" ref="L10:L15" si="3">J10*K10</f>
        <v>0</v>
      </c>
      <c r="M10" s="22">
        <v>0.2</v>
      </c>
      <c r="N10" s="4">
        <f t="shared" ref="N10:N15" si="4">L10*M10</f>
        <v>0</v>
      </c>
      <c r="O10" s="4">
        <f t="shared" ref="O10:O15" si="5">L10+N10</f>
        <v>0</v>
      </c>
    </row>
    <row r="11" spans="1:15" ht="36" outlineLevel="2">
      <c r="A11" s="26" t="s">
        <v>175</v>
      </c>
      <c r="B11" s="6" t="s">
        <v>29</v>
      </c>
      <c r="C11" s="3">
        <v>2</v>
      </c>
      <c r="D11" s="6" t="s">
        <v>31</v>
      </c>
      <c r="E11" s="37" t="s">
        <v>275</v>
      </c>
      <c r="F11" s="6" t="s">
        <v>4</v>
      </c>
      <c r="G11" s="6" t="s">
        <v>32</v>
      </c>
      <c r="H11" s="30" t="s">
        <v>206</v>
      </c>
      <c r="I11" s="6" t="s">
        <v>209</v>
      </c>
      <c r="J11" s="8"/>
      <c r="K11" s="4">
        <v>3500</v>
      </c>
      <c r="L11" s="4">
        <f t="shared" si="3"/>
        <v>0</v>
      </c>
      <c r="M11" s="22">
        <v>0.2</v>
      </c>
      <c r="N11" s="4">
        <f t="shared" si="4"/>
        <v>0</v>
      </c>
      <c r="O11" s="4">
        <f t="shared" si="5"/>
        <v>0</v>
      </c>
    </row>
    <row r="12" spans="1:15" ht="36" outlineLevel="2">
      <c r="A12" s="26" t="s">
        <v>175</v>
      </c>
      <c r="B12" s="6" t="s">
        <v>29</v>
      </c>
      <c r="C12" s="3">
        <v>3</v>
      </c>
      <c r="D12" s="6" t="s">
        <v>33</v>
      </c>
      <c r="E12" s="37" t="s">
        <v>276</v>
      </c>
      <c r="F12" s="6" t="s">
        <v>4</v>
      </c>
      <c r="G12" s="6" t="s">
        <v>34</v>
      </c>
      <c r="H12" s="30" t="s">
        <v>206</v>
      </c>
      <c r="I12" s="6" t="s">
        <v>209</v>
      </c>
      <c r="J12" s="8"/>
      <c r="K12" s="4">
        <v>5400</v>
      </c>
      <c r="L12" s="4">
        <f t="shared" si="3"/>
        <v>0</v>
      </c>
      <c r="M12" s="22">
        <v>0.2</v>
      </c>
      <c r="N12" s="4">
        <f t="shared" si="4"/>
        <v>0</v>
      </c>
      <c r="O12" s="4">
        <f t="shared" si="5"/>
        <v>0</v>
      </c>
    </row>
    <row r="13" spans="1:15" ht="36" outlineLevel="2">
      <c r="A13" s="26" t="s">
        <v>175</v>
      </c>
      <c r="B13" s="6" t="s">
        <v>29</v>
      </c>
      <c r="C13" s="3">
        <v>4</v>
      </c>
      <c r="D13" s="6" t="s">
        <v>35</v>
      </c>
      <c r="E13" s="37" t="s">
        <v>277</v>
      </c>
      <c r="F13" s="6" t="s">
        <v>4</v>
      </c>
      <c r="G13" s="6" t="s">
        <v>32</v>
      </c>
      <c r="H13" s="30" t="s">
        <v>207</v>
      </c>
      <c r="I13" s="6" t="s">
        <v>209</v>
      </c>
      <c r="J13" s="8"/>
      <c r="K13" s="4">
        <v>7500</v>
      </c>
      <c r="L13" s="4">
        <f t="shared" si="3"/>
        <v>0</v>
      </c>
      <c r="M13" s="22">
        <v>0.2</v>
      </c>
      <c r="N13" s="4">
        <f t="shared" si="4"/>
        <v>0</v>
      </c>
      <c r="O13" s="4">
        <f t="shared" si="5"/>
        <v>0</v>
      </c>
    </row>
    <row r="14" spans="1:15" ht="36" outlineLevel="2">
      <c r="A14" s="26" t="s">
        <v>175</v>
      </c>
      <c r="B14" s="6" t="s">
        <v>29</v>
      </c>
      <c r="C14" s="3">
        <v>5</v>
      </c>
      <c r="D14" s="6" t="s">
        <v>36</v>
      </c>
      <c r="E14" s="37" t="s">
        <v>278</v>
      </c>
      <c r="F14" s="6" t="s">
        <v>4</v>
      </c>
      <c r="G14" s="6" t="s">
        <v>32</v>
      </c>
      <c r="H14" s="30" t="s">
        <v>211</v>
      </c>
      <c r="I14" s="6" t="s">
        <v>209</v>
      </c>
      <c r="J14" s="8"/>
      <c r="K14" s="4">
        <v>8100</v>
      </c>
      <c r="L14" s="4">
        <f t="shared" si="3"/>
        <v>0</v>
      </c>
      <c r="M14" s="22">
        <v>0.2</v>
      </c>
      <c r="N14" s="4">
        <f t="shared" si="4"/>
        <v>0</v>
      </c>
      <c r="O14" s="4">
        <f t="shared" si="5"/>
        <v>0</v>
      </c>
    </row>
    <row r="15" spans="1:15" ht="39" outlineLevel="2" thickBot="1">
      <c r="A15" s="26" t="s">
        <v>175</v>
      </c>
      <c r="B15" s="6" t="s">
        <v>29</v>
      </c>
      <c r="C15" s="3">
        <v>6</v>
      </c>
      <c r="D15" s="6" t="s">
        <v>37</v>
      </c>
      <c r="E15" s="37" t="s">
        <v>279</v>
      </c>
      <c r="F15" s="6" t="s">
        <v>4</v>
      </c>
      <c r="G15" s="6" t="s">
        <v>23</v>
      </c>
      <c r="H15" s="30" t="s">
        <v>212</v>
      </c>
      <c r="I15" s="6" t="s">
        <v>209</v>
      </c>
      <c r="J15" s="8"/>
      <c r="K15" s="4">
        <v>16875</v>
      </c>
      <c r="L15" s="4">
        <f t="shared" si="3"/>
        <v>0</v>
      </c>
      <c r="M15" s="22">
        <v>0.2</v>
      </c>
      <c r="N15" s="4">
        <f t="shared" si="4"/>
        <v>0</v>
      </c>
      <c r="O15" s="4">
        <f t="shared" si="5"/>
        <v>0</v>
      </c>
    </row>
    <row r="16" spans="1:15" customFormat="1" ht="15.75" thickBot="1">
      <c r="A16" s="41" t="s">
        <v>186</v>
      </c>
      <c r="B16" s="42"/>
      <c r="C16" s="42"/>
      <c r="D16" s="42"/>
      <c r="E16" s="42"/>
      <c r="F16" s="42"/>
      <c r="G16" s="42"/>
      <c r="H16" s="42"/>
      <c r="I16" s="42"/>
      <c r="J16" s="42"/>
      <c r="K16" s="43"/>
      <c r="L16" s="27">
        <f>SUBTOTAL(9,L10:L15)</f>
        <v>0</v>
      </c>
      <c r="M16" s="28"/>
      <c r="N16" s="29">
        <f>SUBTOTAL(9,N10:N15)</f>
        <v>0</v>
      </c>
      <c r="O16" s="29">
        <f>SUBTOTAL(9,O10:O15)</f>
        <v>0</v>
      </c>
    </row>
    <row r="17" spans="1:15" ht="24" outlineLevel="2">
      <c r="A17" s="26" t="s">
        <v>176</v>
      </c>
      <c r="B17" s="6" t="s">
        <v>39</v>
      </c>
      <c r="C17" s="3">
        <v>1</v>
      </c>
      <c r="D17" s="6" t="s">
        <v>40</v>
      </c>
      <c r="E17" s="37" t="s">
        <v>280</v>
      </c>
      <c r="F17" s="6" t="s">
        <v>4</v>
      </c>
      <c r="G17" s="6" t="s">
        <v>41</v>
      </c>
      <c r="H17" s="6" t="s">
        <v>213</v>
      </c>
      <c r="I17" s="6" t="s">
        <v>196</v>
      </c>
      <c r="J17" s="8"/>
      <c r="K17" s="4">
        <v>2990</v>
      </c>
      <c r="L17" s="4">
        <f t="shared" ref="L17:L19" si="6">J17*K17</f>
        <v>0</v>
      </c>
      <c r="M17" s="22">
        <v>0.2</v>
      </c>
      <c r="N17" s="4">
        <f>J17*K17</f>
        <v>0</v>
      </c>
      <c r="O17" s="4">
        <f t="shared" ref="O17:O19" si="7">L17+N17</f>
        <v>0</v>
      </c>
    </row>
    <row r="18" spans="1:15" ht="24" outlineLevel="2">
      <c r="A18" s="26" t="s">
        <v>176</v>
      </c>
      <c r="B18" s="6" t="s">
        <v>39</v>
      </c>
      <c r="C18" s="3">
        <v>2</v>
      </c>
      <c r="D18" s="6" t="s">
        <v>42</v>
      </c>
      <c r="E18" s="37" t="s">
        <v>281</v>
      </c>
      <c r="F18" s="6" t="s">
        <v>4</v>
      </c>
      <c r="G18" s="6" t="s">
        <v>27</v>
      </c>
      <c r="H18" s="6" t="s">
        <v>42</v>
      </c>
      <c r="I18" s="6" t="s">
        <v>196</v>
      </c>
      <c r="J18" s="8"/>
      <c r="K18" s="4">
        <v>3900</v>
      </c>
      <c r="L18" s="4">
        <f t="shared" si="6"/>
        <v>0</v>
      </c>
      <c r="M18" s="22">
        <v>0.2</v>
      </c>
      <c r="N18" s="4">
        <f>J18*K18</f>
        <v>0</v>
      </c>
      <c r="O18" s="4">
        <f t="shared" si="7"/>
        <v>0</v>
      </c>
    </row>
    <row r="19" spans="1:15" ht="24.75" outlineLevel="2" thickBot="1">
      <c r="A19" s="26" t="s">
        <v>176</v>
      </c>
      <c r="B19" s="6" t="s">
        <v>39</v>
      </c>
      <c r="C19" s="3">
        <v>3</v>
      </c>
      <c r="D19" s="6" t="s">
        <v>43</v>
      </c>
      <c r="E19" s="37" t="s">
        <v>282</v>
      </c>
      <c r="F19" s="6" t="s">
        <v>4</v>
      </c>
      <c r="G19" s="6" t="s">
        <v>44</v>
      </c>
      <c r="H19" s="6" t="s">
        <v>43</v>
      </c>
      <c r="I19" s="6" t="s">
        <v>196</v>
      </c>
      <c r="J19" s="8"/>
      <c r="K19" s="4">
        <v>10450</v>
      </c>
      <c r="L19" s="4">
        <f t="shared" si="6"/>
        <v>0</v>
      </c>
      <c r="M19" s="22">
        <v>0.2</v>
      </c>
      <c r="N19" s="4">
        <f>K19*J19</f>
        <v>0</v>
      </c>
      <c r="O19" s="4">
        <f t="shared" si="7"/>
        <v>0</v>
      </c>
    </row>
    <row r="20" spans="1:15" customFormat="1" ht="15.75" thickBot="1">
      <c r="A20" s="41" t="s">
        <v>187</v>
      </c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27">
        <f>SUBTOTAL(9,L17:L19)</f>
        <v>0</v>
      </c>
      <c r="M20" s="28">
        <v>0.2</v>
      </c>
      <c r="N20" s="29">
        <f>N17+N18+N19</f>
        <v>0</v>
      </c>
      <c r="O20" s="29">
        <f>SUBTOTAL(9,O17:O19)</f>
        <v>0</v>
      </c>
    </row>
    <row r="21" spans="1:15" ht="24" outlineLevel="2">
      <c r="A21" s="26" t="s">
        <v>177</v>
      </c>
      <c r="B21" s="6" t="s">
        <v>54</v>
      </c>
      <c r="C21" s="3">
        <v>1</v>
      </c>
      <c r="D21" s="6" t="s">
        <v>55</v>
      </c>
      <c r="E21" s="37" t="s">
        <v>283</v>
      </c>
      <c r="F21" s="6" t="s">
        <v>4</v>
      </c>
      <c r="G21" s="6" t="s">
        <v>50</v>
      </c>
      <c r="H21" s="31" t="s">
        <v>214</v>
      </c>
      <c r="I21" s="6" t="s">
        <v>219</v>
      </c>
      <c r="J21" s="8"/>
      <c r="K21" s="4">
        <v>3700</v>
      </c>
      <c r="L21" s="4">
        <f t="shared" ref="L21:L24" si="8">J21*K21</f>
        <v>0</v>
      </c>
      <c r="M21" s="22">
        <v>0.2</v>
      </c>
      <c r="N21" s="4">
        <f t="shared" ref="N21:N25" si="9">L21*M21</f>
        <v>0</v>
      </c>
      <c r="O21" s="4">
        <f t="shared" ref="O21:O25" si="10">L21+N21</f>
        <v>0</v>
      </c>
    </row>
    <row r="22" spans="1:15" ht="24" outlineLevel="2">
      <c r="A22" s="26" t="s">
        <v>177</v>
      </c>
      <c r="B22" s="6" t="s">
        <v>54</v>
      </c>
      <c r="C22" s="3">
        <v>2</v>
      </c>
      <c r="D22" s="6" t="s">
        <v>56</v>
      </c>
      <c r="E22" s="37" t="s">
        <v>284</v>
      </c>
      <c r="F22" s="6" t="s">
        <v>4</v>
      </c>
      <c r="G22" s="6" t="s">
        <v>57</v>
      </c>
      <c r="H22" s="31" t="s">
        <v>215</v>
      </c>
      <c r="I22" s="6" t="s">
        <v>219</v>
      </c>
      <c r="J22" s="8"/>
      <c r="K22" s="4">
        <v>4935</v>
      </c>
      <c r="L22" s="4">
        <f t="shared" si="8"/>
        <v>0</v>
      </c>
      <c r="M22" s="22">
        <v>0.2</v>
      </c>
      <c r="N22" s="4">
        <f t="shared" si="9"/>
        <v>0</v>
      </c>
      <c r="O22" s="4">
        <f t="shared" si="10"/>
        <v>0</v>
      </c>
    </row>
    <row r="23" spans="1:15" customFormat="1" ht="24" outlineLevel="2">
      <c r="A23" s="26" t="s">
        <v>177</v>
      </c>
      <c r="B23" s="6" t="s">
        <v>54</v>
      </c>
      <c r="C23" s="3">
        <v>3</v>
      </c>
      <c r="D23" s="6" t="s">
        <v>58</v>
      </c>
      <c r="E23" s="37" t="s">
        <v>285</v>
      </c>
      <c r="F23" s="6" t="s">
        <v>4</v>
      </c>
      <c r="G23" s="6" t="s">
        <v>59</v>
      </c>
      <c r="H23" s="31" t="s">
        <v>216</v>
      </c>
      <c r="I23" s="6" t="s">
        <v>219</v>
      </c>
      <c r="J23" s="8"/>
      <c r="K23" s="4">
        <v>4350</v>
      </c>
      <c r="L23" s="4">
        <f t="shared" si="8"/>
        <v>0</v>
      </c>
      <c r="M23" s="22">
        <v>0.2</v>
      </c>
      <c r="N23" s="4">
        <f t="shared" si="9"/>
        <v>0</v>
      </c>
      <c r="O23" s="4">
        <f t="shared" si="10"/>
        <v>0</v>
      </c>
    </row>
    <row r="24" spans="1:15" customFormat="1" ht="24" outlineLevel="2">
      <c r="A24" s="26" t="s">
        <v>177</v>
      </c>
      <c r="B24" s="6" t="s">
        <v>54</v>
      </c>
      <c r="C24" s="3">
        <v>4</v>
      </c>
      <c r="D24" s="6" t="s">
        <v>60</v>
      </c>
      <c r="E24" s="37" t="s">
        <v>286</v>
      </c>
      <c r="F24" s="6" t="s">
        <v>4</v>
      </c>
      <c r="G24" s="6" t="s">
        <v>59</v>
      </c>
      <c r="H24" s="31" t="s">
        <v>217</v>
      </c>
      <c r="I24" s="6" t="s">
        <v>219</v>
      </c>
      <c r="J24" s="8"/>
      <c r="K24" s="4">
        <v>4350</v>
      </c>
      <c r="L24" s="4">
        <f t="shared" si="8"/>
        <v>0</v>
      </c>
      <c r="M24" s="22">
        <v>0.2</v>
      </c>
      <c r="N24" s="4">
        <f t="shared" si="9"/>
        <v>0</v>
      </c>
      <c r="O24" s="4">
        <f t="shared" si="10"/>
        <v>0</v>
      </c>
    </row>
    <row r="25" spans="1:15" customFormat="1" ht="24.75" outlineLevel="2" thickBot="1">
      <c r="A25" s="26" t="s">
        <v>177</v>
      </c>
      <c r="B25" s="6" t="s">
        <v>54</v>
      </c>
      <c r="C25" s="3">
        <v>5</v>
      </c>
      <c r="D25" s="6" t="s">
        <v>61</v>
      </c>
      <c r="E25" s="37" t="s">
        <v>287</v>
      </c>
      <c r="F25" s="6" t="s">
        <v>4</v>
      </c>
      <c r="G25" s="6" t="s">
        <v>5</v>
      </c>
      <c r="H25" s="31" t="s">
        <v>218</v>
      </c>
      <c r="I25" s="6" t="s">
        <v>219</v>
      </c>
      <c r="J25" s="8"/>
      <c r="K25" s="4">
        <v>2238.5</v>
      </c>
      <c r="L25" s="4">
        <f>J25*K25</f>
        <v>0</v>
      </c>
      <c r="M25" s="22">
        <v>0.2</v>
      </c>
      <c r="N25" s="4">
        <f t="shared" si="9"/>
        <v>0</v>
      </c>
      <c r="O25" s="4">
        <f t="shared" si="10"/>
        <v>0</v>
      </c>
    </row>
    <row r="26" spans="1:15" customFormat="1" ht="15.75" thickBot="1">
      <c r="A26" s="41" t="s">
        <v>188</v>
      </c>
      <c r="B26" s="42"/>
      <c r="C26" s="42"/>
      <c r="D26" s="42"/>
      <c r="E26" s="42"/>
      <c r="F26" s="42"/>
      <c r="G26" s="42"/>
      <c r="H26" s="42"/>
      <c r="I26" s="42"/>
      <c r="J26" s="42"/>
      <c r="K26" s="43"/>
      <c r="L26" s="27">
        <f>SUBTOTAL(9,L21:L25)</f>
        <v>0</v>
      </c>
      <c r="M26" s="28"/>
      <c r="N26" s="29">
        <f>SUBTOTAL(9,N21:N25)</f>
        <v>0</v>
      </c>
      <c r="O26" s="29">
        <f>SUBTOTAL(9,O21:O25)</f>
        <v>0</v>
      </c>
    </row>
    <row r="27" spans="1:15" ht="24" outlineLevel="2">
      <c r="A27" s="26" t="s">
        <v>178</v>
      </c>
      <c r="B27" s="6" t="s">
        <v>72</v>
      </c>
      <c r="C27" s="3">
        <v>1</v>
      </c>
      <c r="D27" s="6" t="s">
        <v>73</v>
      </c>
      <c r="E27" s="37" t="s">
        <v>288</v>
      </c>
      <c r="F27" s="7" t="s">
        <v>4</v>
      </c>
      <c r="G27" s="6" t="s">
        <v>74</v>
      </c>
      <c r="H27" s="6" t="s">
        <v>238</v>
      </c>
      <c r="I27" s="6" t="s">
        <v>240</v>
      </c>
      <c r="J27" s="8"/>
      <c r="K27" s="4">
        <v>505</v>
      </c>
      <c r="L27" s="4">
        <f t="shared" ref="L27:L31" si="11">J27*K27</f>
        <v>0</v>
      </c>
      <c r="M27" s="22">
        <v>0.2</v>
      </c>
      <c r="N27" s="4">
        <f t="shared" ref="N27:N31" si="12">L27*M27</f>
        <v>0</v>
      </c>
      <c r="O27" s="4">
        <f t="shared" ref="O27:O31" si="13">L27+N27</f>
        <v>0</v>
      </c>
    </row>
    <row r="28" spans="1:15" ht="24" outlineLevel="2">
      <c r="A28" s="26" t="s">
        <v>178</v>
      </c>
      <c r="B28" s="6" t="s">
        <v>72</v>
      </c>
      <c r="C28" s="3">
        <v>2</v>
      </c>
      <c r="D28" s="6" t="s">
        <v>75</v>
      </c>
      <c r="E28" s="37" t="s">
        <v>289</v>
      </c>
      <c r="F28" s="7" t="s">
        <v>4</v>
      </c>
      <c r="G28" s="6" t="s">
        <v>70</v>
      </c>
      <c r="H28" s="6" t="s">
        <v>239</v>
      </c>
      <c r="I28" s="6" t="s">
        <v>240</v>
      </c>
      <c r="J28" s="8"/>
      <c r="K28" s="4">
        <v>559.95000000000005</v>
      </c>
      <c r="L28" s="4">
        <f t="shared" si="11"/>
        <v>0</v>
      </c>
      <c r="M28" s="22">
        <v>0.2</v>
      </c>
      <c r="N28" s="4">
        <f t="shared" si="12"/>
        <v>0</v>
      </c>
      <c r="O28" s="4">
        <f t="shared" si="13"/>
        <v>0</v>
      </c>
    </row>
    <row r="29" spans="1:15" ht="24.75" outlineLevel="2" thickBot="1">
      <c r="A29" s="26" t="s">
        <v>178</v>
      </c>
      <c r="B29" s="6" t="s">
        <v>72</v>
      </c>
      <c r="C29" s="3">
        <v>3</v>
      </c>
      <c r="D29" s="6" t="s">
        <v>76</v>
      </c>
      <c r="E29" s="37" t="s">
        <v>290</v>
      </c>
      <c r="F29" s="7" t="s">
        <v>4</v>
      </c>
      <c r="G29" s="6" t="s">
        <v>70</v>
      </c>
      <c r="H29" s="6" t="s">
        <v>239</v>
      </c>
      <c r="I29" s="6" t="s">
        <v>240</v>
      </c>
      <c r="J29" s="8"/>
      <c r="K29" s="4">
        <v>559.95000000000005</v>
      </c>
      <c r="L29" s="4">
        <f t="shared" si="11"/>
        <v>0</v>
      </c>
      <c r="M29" s="22">
        <v>0.2</v>
      </c>
      <c r="N29" s="4">
        <f t="shared" si="12"/>
        <v>0</v>
      </c>
      <c r="O29" s="4">
        <f t="shared" si="13"/>
        <v>0</v>
      </c>
    </row>
    <row r="30" spans="1:15" customFormat="1" ht="15.75" thickBot="1">
      <c r="A30" s="41" t="s">
        <v>189</v>
      </c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27">
        <f>SUBTOTAL(9,L27:L29)</f>
        <v>0</v>
      </c>
      <c r="M30" s="28"/>
      <c r="N30" s="29">
        <f>SUBTOTAL(9,N27:N29)</f>
        <v>0</v>
      </c>
      <c r="O30" s="29">
        <f>SUBTOTAL(9,O27:O29)</f>
        <v>0</v>
      </c>
    </row>
    <row r="31" spans="1:15" ht="48.75" outlineLevel="2" thickBot="1">
      <c r="A31" s="26" t="s">
        <v>179</v>
      </c>
      <c r="B31" s="6" t="s">
        <v>78</v>
      </c>
      <c r="C31" s="3">
        <v>1</v>
      </c>
      <c r="D31" s="6" t="s">
        <v>79</v>
      </c>
      <c r="E31" s="37" t="s">
        <v>291</v>
      </c>
      <c r="F31" s="6" t="s">
        <v>12</v>
      </c>
      <c r="G31" s="6" t="s">
        <v>12</v>
      </c>
      <c r="H31" s="6" t="s">
        <v>241</v>
      </c>
      <c r="I31" s="6" t="s">
        <v>240</v>
      </c>
      <c r="J31" s="8"/>
      <c r="K31" s="4">
        <v>3.72</v>
      </c>
      <c r="L31" s="4">
        <f t="shared" si="11"/>
        <v>0</v>
      </c>
      <c r="M31" s="22">
        <v>0.2</v>
      </c>
      <c r="N31" s="4">
        <f t="shared" si="12"/>
        <v>0</v>
      </c>
      <c r="O31" s="4">
        <f t="shared" si="13"/>
        <v>0</v>
      </c>
    </row>
    <row r="32" spans="1:15" customFormat="1" ht="15.75" thickBot="1">
      <c r="A32" s="41" t="s">
        <v>190</v>
      </c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27">
        <f>SUBTOTAL(9,L31:L31)</f>
        <v>0</v>
      </c>
      <c r="M32" s="28"/>
      <c r="N32" s="29">
        <f>SUBTOTAL(9,N31:N31)</f>
        <v>0</v>
      </c>
      <c r="O32" s="29">
        <f>SUBTOTAL(9,O31:O31)</f>
        <v>0</v>
      </c>
    </row>
    <row r="33" spans="1:15" ht="24" outlineLevel="2">
      <c r="A33" s="26" t="s">
        <v>180</v>
      </c>
      <c r="B33" s="6" t="s">
        <v>86</v>
      </c>
      <c r="C33" s="3">
        <v>1</v>
      </c>
      <c r="D33" s="6" t="s">
        <v>87</v>
      </c>
      <c r="E33" s="37" t="s">
        <v>292</v>
      </c>
      <c r="F33" s="6" t="s">
        <v>12</v>
      </c>
      <c r="G33" s="6" t="s">
        <v>71</v>
      </c>
      <c r="H33" s="6" t="s">
        <v>221</v>
      </c>
      <c r="I33" s="6" t="s">
        <v>220</v>
      </c>
      <c r="J33" s="8"/>
      <c r="K33" s="4">
        <v>800</v>
      </c>
      <c r="L33" s="4">
        <f t="shared" ref="L33:L40" si="14">J33*K33</f>
        <v>0</v>
      </c>
      <c r="M33" s="22">
        <v>0.2</v>
      </c>
      <c r="N33" s="4">
        <f t="shared" ref="N33:N40" si="15">L33*M33</f>
        <v>0</v>
      </c>
      <c r="O33" s="4">
        <f t="shared" ref="O33:O40" si="16">L33+N33</f>
        <v>0</v>
      </c>
    </row>
    <row r="34" spans="1:15" ht="24" outlineLevel="2">
      <c r="A34" s="26" t="s">
        <v>180</v>
      </c>
      <c r="B34" s="6" t="s">
        <v>86</v>
      </c>
      <c r="C34" s="3">
        <v>2</v>
      </c>
      <c r="D34" s="6" t="s">
        <v>88</v>
      </c>
      <c r="E34" s="37" t="s">
        <v>293</v>
      </c>
      <c r="F34" s="6" t="s">
        <v>4</v>
      </c>
      <c r="G34" s="6" t="s">
        <v>23</v>
      </c>
      <c r="H34" s="6" t="s">
        <v>222</v>
      </c>
      <c r="I34" s="6" t="s">
        <v>220</v>
      </c>
      <c r="J34" s="8"/>
      <c r="K34" s="4">
        <v>19900</v>
      </c>
      <c r="L34" s="4">
        <f t="shared" si="14"/>
        <v>0</v>
      </c>
      <c r="M34" s="22">
        <v>0.2</v>
      </c>
      <c r="N34" s="4">
        <f t="shared" si="15"/>
        <v>0</v>
      </c>
      <c r="O34" s="4">
        <f t="shared" si="16"/>
        <v>0</v>
      </c>
    </row>
    <row r="35" spans="1:15" customFormat="1" ht="24" outlineLevel="2">
      <c r="A35" s="26" t="s">
        <v>180</v>
      </c>
      <c r="B35" s="6" t="s">
        <v>86</v>
      </c>
      <c r="C35" s="3">
        <v>3</v>
      </c>
      <c r="D35" s="6" t="s">
        <v>89</v>
      </c>
      <c r="E35" s="37" t="s">
        <v>294</v>
      </c>
      <c r="F35" s="6" t="s">
        <v>4</v>
      </c>
      <c r="G35" s="6" t="s">
        <v>23</v>
      </c>
      <c r="H35" s="6" t="s">
        <v>223</v>
      </c>
      <c r="I35" s="6" t="s">
        <v>220</v>
      </c>
      <c r="J35" s="8"/>
      <c r="K35" s="4">
        <v>19990</v>
      </c>
      <c r="L35" s="4">
        <f t="shared" si="14"/>
        <v>0</v>
      </c>
      <c r="M35" s="22">
        <v>0.2</v>
      </c>
      <c r="N35" s="4">
        <f t="shared" si="15"/>
        <v>0</v>
      </c>
      <c r="O35" s="4">
        <f t="shared" si="16"/>
        <v>0</v>
      </c>
    </row>
    <row r="36" spans="1:15" ht="24" outlineLevel="2">
      <c r="A36" s="26" t="s">
        <v>180</v>
      </c>
      <c r="B36" s="6" t="s">
        <v>86</v>
      </c>
      <c r="C36" s="3">
        <v>4</v>
      </c>
      <c r="D36" s="6" t="s">
        <v>90</v>
      </c>
      <c r="E36" s="37" t="s">
        <v>295</v>
      </c>
      <c r="F36" s="6" t="s">
        <v>12</v>
      </c>
      <c r="G36" s="6" t="s">
        <v>71</v>
      </c>
      <c r="H36" s="6" t="s">
        <v>224</v>
      </c>
      <c r="I36" s="6" t="s">
        <v>220</v>
      </c>
      <c r="J36" s="8"/>
      <c r="K36" s="4">
        <v>1020</v>
      </c>
      <c r="L36" s="4">
        <f t="shared" si="14"/>
        <v>0</v>
      </c>
      <c r="M36" s="22">
        <v>0.2</v>
      </c>
      <c r="N36" s="4">
        <f t="shared" si="15"/>
        <v>0</v>
      </c>
      <c r="O36" s="4">
        <f t="shared" si="16"/>
        <v>0</v>
      </c>
    </row>
    <row r="37" spans="1:15" ht="24" outlineLevel="2">
      <c r="A37" s="26" t="s">
        <v>180</v>
      </c>
      <c r="B37" s="6" t="s">
        <v>86</v>
      </c>
      <c r="C37" s="3">
        <v>5</v>
      </c>
      <c r="D37" s="6" t="s">
        <v>91</v>
      </c>
      <c r="E37" s="37" t="s">
        <v>296</v>
      </c>
      <c r="F37" s="6" t="s">
        <v>12</v>
      </c>
      <c r="G37" s="6" t="s">
        <v>71</v>
      </c>
      <c r="H37" s="6" t="s">
        <v>225</v>
      </c>
      <c r="I37" s="6" t="s">
        <v>220</v>
      </c>
      <c r="J37" s="8"/>
      <c r="K37" s="4">
        <v>1912</v>
      </c>
      <c r="L37" s="4">
        <f t="shared" si="14"/>
        <v>0</v>
      </c>
      <c r="M37" s="22">
        <v>0.2</v>
      </c>
      <c r="N37" s="4">
        <f t="shared" si="15"/>
        <v>0</v>
      </c>
      <c r="O37" s="4">
        <f t="shared" si="16"/>
        <v>0</v>
      </c>
    </row>
    <row r="38" spans="1:15" ht="24" outlineLevel="2">
      <c r="A38" s="26" t="s">
        <v>180</v>
      </c>
      <c r="B38" s="6" t="s">
        <v>86</v>
      </c>
      <c r="C38" s="3">
        <v>6</v>
      </c>
      <c r="D38" s="6" t="s">
        <v>92</v>
      </c>
      <c r="E38" s="37" t="s">
        <v>297</v>
      </c>
      <c r="F38" s="6" t="s">
        <v>12</v>
      </c>
      <c r="G38" s="6" t="s">
        <v>71</v>
      </c>
      <c r="H38" s="6" t="s">
        <v>226</v>
      </c>
      <c r="I38" s="6" t="s">
        <v>220</v>
      </c>
      <c r="J38" s="8"/>
      <c r="K38" s="4">
        <v>1020</v>
      </c>
      <c r="L38" s="4">
        <f t="shared" si="14"/>
        <v>0</v>
      </c>
      <c r="M38" s="22">
        <v>0.2</v>
      </c>
      <c r="N38" s="4">
        <f t="shared" si="15"/>
        <v>0</v>
      </c>
      <c r="O38" s="4">
        <f t="shared" si="16"/>
        <v>0</v>
      </c>
    </row>
    <row r="39" spans="1:15" ht="24" outlineLevel="2">
      <c r="A39" s="26" t="s">
        <v>180</v>
      </c>
      <c r="B39" s="6" t="s">
        <v>86</v>
      </c>
      <c r="C39" s="3">
        <v>7</v>
      </c>
      <c r="D39" s="6" t="s">
        <v>93</v>
      </c>
      <c r="E39" s="37" t="s">
        <v>298</v>
      </c>
      <c r="F39" s="6" t="s">
        <v>12</v>
      </c>
      <c r="G39" s="6" t="s">
        <v>71</v>
      </c>
      <c r="H39" s="6" t="s">
        <v>227</v>
      </c>
      <c r="I39" s="6" t="s">
        <v>220</v>
      </c>
      <c r="J39" s="8"/>
      <c r="K39" s="4">
        <v>1020</v>
      </c>
      <c r="L39" s="4">
        <f t="shared" si="14"/>
        <v>0</v>
      </c>
      <c r="M39" s="22">
        <v>0.2</v>
      </c>
      <c r="N39" s="4">
        <f t="shared" si="15"/>
        <v>0</v>
      </c>
      <c r="O39" s="4">
        <f t="shared" si="16"/>
        <v>0</v>
      </c>
    </row>
    <row r="40" spans="1:15" ht="24.75" outlineLevel="2" thickBot="1">
      <c r="A40" s="26" t="s">
        <v>180</v>
      </c>
      <c r="B40" s="6" t="s">
        <v>86</v>
      </c>
      <c r="C40" s="3">
        <v>8</v>
      </c>
      <c r="D40" s="6" t="s">
        <v>94</v>
      </c>
      <c r="E40" s="37" t="s">
        <v>299</v>
      </c>
      <c r="F40" s="6" t="s">
        <v>12</v>
      </c>
      <c r="G40" s="6" t="s">
        <v>71</v>
      </c>
      <c r="H40" s="6" t="s">
        <v>228</v>
      </c>
      <c r="I40" s="6" t="s">
        <v>220</v>
      </c>
      <c r="J40" s="8"/>
      <c r="K40" s="4">
        <v>1310</v>
      </c>
      <c r="L40" s="4">
        <f t="shared" si="14"/>
        <v>0</v>
      </c>
      <c r="M40" s="22">
        <v>0.2</v>
      </c>
      <c r="N40" s="4">
        <f t="shared" si="15"/>
        <v>0</v>
      </c>
      <c r="O40" s="4">
        <f t="shared" si="16"/>
        <v>0</v>
      </c>
    </row>
    <row r="41" spans="1:15" customFormat="1" ht="15.75" thickBot="1">
      <c r="A41" s="41" t="s">
        <v>191</v>
      </c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27">
        <f>SUBTOTAL(9,L33:L40)</f>
        <v>0</v>
      </c>
      <c r="M41" s="28"/>
      <c r="N41" s="29">
        <f>SUBTOTAL(9,N33:N40)</f>
        <v>0</v>
      </c>
      <c r="O41" s="29">
        <f>SUBTOTAL(9,O33:O40)</f>
        <v>0</v>
      </c>
    </row>
    <row r="42" spans="1:15" ht="24" outlineLevel="2">
      <c r="A42" s="26" t="s">
        <v>181</v>
      </c>
      <c r="B42" s="6" t="s">
        <v>116</v>
      </c>
      <c r="C42" s="3">
        <v>1</v>
      </c>
      <c r="D42" s="6" t="s">
        <v>117</v>
      </c>
      <c r="E42" s="37" t="s">
        <v>300</v>
      </c>
      <c r="F42" s="6" t="s">
        <v>4</v>
      </c>
      <c r="G42" s="6" t="s">
        <v>118</v>
      </c>
      <c r="H42" s="6" t="s">
        <v>117</v>
      </c>
      <c r="I42" s="6" t="s">
        <v>236</v>
      </c>
      <c r="J42" s="8"/>
      <c r="K42" s="4">
        <v>5000</v>
      </c>
      <c r="L42" s="4">
        <f t="shared" ref="L42:L52" si="17">J42*K42</f>
        <v>0</v>
      </c>
      <c r="M42" s="22">
        <v>0.2</v>
      </c>
      <c r="N42" s="4">
        <f t="shared" ref="N42:N52" si="18">L42*M42</f>
        <v>0</v>
      </c>
      <c r="O42" s="4">
        <f t="shared" ref="O42:O52" si="19">L42+N42</f>
        <v>0</v>
      </c>
    </row>
    <row r="43" spans="1:15" ht="24" outlineLevel="2">
      <c r="A43" s="26" t="s">
        <v>181</v>
      </c>
      <c r="B43" s="6" t="s">
        <v>116</v>
      </c>
      <c r="C43" s="3">
        <v>2</v>
      </c>
      <c r="D43" s="6" t="s">
        <v>119</v>
      </c>
      <c r="E43" s="37" t="s">
        <v>301</v>
      </c>
      <c r="F43" s="6" t="s">
        <v>4</v>
      </c>
      <c r="G43" s="6" t="s">
        <v>49</v>
      </c>
      <c r="H43" s="6" t="s">
        <v>119</v>
      </c>
      <c r="I43" s="6" t="s">
        <v>236</v>
      </c>
      <c r="J43" s="8"/>
      <c r="K43" s="4">
        <v>5000</v>
      </c>
      <c r="L43" s="4">
        <f t="shared" si="17"/>
        <v>0</v>
      </c>
      <c r="M43" s="22">
        <v>0.2</v>
      </c>
      <c r="N43" s="4">
        <f t="shared" si="18"/>
        <v>0</v>
      </c>
      <c r="O43" s="4">
        <f t="shared" si="19"/>
        <v>0</v>
      </c>
    </row>
    <row r="44" spans="1:15" ht="24" outlineLevel="2">
      <c r="A44" s="26" t="s">
        <v>181</v>
      </c>
      <c r="B44" s="6" t="s">
        <v>116</v>
      </c>
      <c r="C44" s="3">
        <v>3</v>
      </c>
      <c r="D44" s="6" t="s">
        <v>120</v>
      </c>
      <c r="E44" s="37" t="s">
        <v>302</v>
      </c>
      <c r="F44" s="6" t="s">
        <v>4</v>
      </c>
      <c r="G44" s="6" t="s">
        <v>51</v>
      </c>
      <c r="H44" s="6" t="s">
        <v>229</v>
      </c>
      <c r="I44" s="6" t="s">
        <v>236</v>
      </c>
      <c r="J44" s="8"/>
      <c r="K44" s="4">
        <v>10900</v>
      </c>
      <c r="L44" s="4">
        <f t="shared" si="17"/>
        <v>0</v>
      </c>
      <c r="M44" s="22">
        <v>0.2</v>
      </c>
      <c r="N44" s="4">
        <f t="shared" si="18"/>
        <v>0</v>
      </c>
      <c r="O44" s="4">
        <f t="shared" si="19"/>
        <v>0</v>
      </c>
    </row>
    <row r="45" spans="1:15" ht="24" outlineLevel="2">
      <c r="A45" s="26" t="s">
        <v>181</v>
      </c>
      <c r="B45" s="6" t="s">
        <v>116</v>
      </c>
      <c r="C45" s="3">
        <v>4</v>
      </c>
      <c r="D45" s="6" t="s">
        <v>121</v>
      </c>
      <c r="E45" s="37" t="s">
        <v>303</v>
      </c>
      <c r="F45" s="6" t="s">
        <v>4</v>
      </c>
      <c r="G45" s="6" t="s">
        <v>8</v>
      </c>
      <c r="H45" s="6" t="s">
        <v>230</v>
      </c>
      <c r="I45" s="6" t="s">
        <v>236</v>
      </c>
      <c r="J45" s="8"/>
      <c r="K45" s="4">
        <v>27900</v>
      </c>
      <c r="L45" s="4">
        <f t="shared" si="17"/>
        <v>0</v>
      </c>
      <c r="M45" s="22">
        <v>0.2</v>
      </c>
      <c r="N45" s="4">
        <f t="shared" si="18"/>
        <v>0</v>
      </c>
      <c r="O45" s="4">
        <f t="shared" si="19"/>
        <v>0</v>
      </c>
    </row>
    <row r="46" spans="1:15" customFormat="1" ht="24" outlineLevel="2">
      <c r="A46" s="26" t="s">
        <v>181</v>
      </c>
      <c r="B46" s="6" t="s">
        <v>116</v>
      </c>
      <c r="C46" s="3">
        <v>5</v>
      </c>
      <c r="D46" s="6" t="s">
        <v>122</v>
      </c>
      <c r="E46" s="37" t="s">
        <v>304</v>
      </c>
      <c r="F46" s="6" t="s">
        <v>4</v>
      </c>
      <c r="G46" s="6" t="s">
        <v>106</v>
      </c>
      <c r="H46" s="6" t="s">
        <v>231</v>
      </c>
      <c r="I46" s="6" t="s">
        <v>236</v>
      </c>
      <c r="J46" s="8"/>
      <c r="K46" s="4">
        <v>27300</v>
      </c>
      <c r="L46" s="4">
        <f t="shared" si="17"/>
        <v>0</v>
      </c>
      <c r="M46" s="22">
        <v>0.2</v>
      </c>
      <c r="N46" s="4">
        <f t="shared" si="18"/>
        <v>0</v>
      </c>
      <c r="O46" s="4">
        <f t="shared" si="19"/>
        <v>0</v>
      </c>
    </row>
    <row r="47" spans="1:15" ht="24" outlineLevel="2">
      <c r="A47" s="26" t="s">
        <v>181</v>
      </c>
      <c r="B47" s="6" t="s">
        <v>116</v>
      </c>
      <c r="C47" s="3">
        <v>6</v>
      </c>
      <c r="D47" s="6" t="s">
        <v>123</v>
      </c>
      <c r="E47" s="37" t="s">
        <v>305</v>
      </c>
      <c r="F47" s="6" t="s">
        <v>4</v>
      </c>
      <c r="G47" s="6" t="s">
        <v>7</v>
      </c>
      <c r="H47" s="6" t="s">
        <v>232</v>
      </c>
      <c r="I47" s="6" t="s">
        <v>236</v>
      </c>
      <c r="J47" s="8"/>
      <c r="K47" s="4">
        <v>21000</v>
      </c>
      <c r="L47" s="4">
        <f t="shared" si="17"/>
        <v>0</v>
      </c>
      <c r="M47" s="22">
        <v>0.2</v>
      </c>
      <c r="N47" s="4">
        <f t="shared" si="18"/>
        <v>0</v>
      </c>
      <c r="O47" s="4">
        <f t="shared" si="19"/>
        <v>0</v>
      </c>
    </row>
    <row r="48" spans="1:15" ht="24" outlineLevel="2">
      <c r="A48" s="26" t="s">
        <v>181</v>
      </c>
      <c r="B48" s="6" t="s">
        <v>116</v>
      </c>
      <c r="C48" s="3">
        <v>7</v>
      </c>
      <c r="D48" s="6" t="s">
        <v>124</v>
      </c>
      <c r="E48" s="37" t="s">
        <v>306</v>
      </c>
      <c r="F48" s="6" t="s">
        <v>4</v>
      </c>
      <c r="G48" s="6" t="s">
        <v>7</v>
      </c>
      <c r="H48" s="6" t="s">
        <v>233</v>
      </c>
      <c r="I48" s="6" t="s">
        <v>236</v>
      </c>
      <c r="J48" s="8"/>
      <c r="K48" s="4">
        <v>21000</v>
      </c>
      <c r="L48" s="4">
        <f t="shared" si="17"/>
        <v>0</v>
      </c>
      <c r="M48" s="22">
        <v>0.2</v>
      </c>
      <c r="N48" s="4">
        <f t="shared" si="18"/>
        <v>0</v>
      </c>
      <c r="O48" s="4">
        <f t="shared" si="19"/>
        <v>0</v>
      </c>
    </row>
    <row r="49" spans="1:15" customFormat="1" ht="24" outlineLevel="2">
      <c r="A49" s="26" t="s">
        <v>181</v>
      </c>
      <c r="B49" s="6" t="s">
        <v>116</v>
      </c>
      <c r="C49" s="3">
        <v>8</v>
      </c>
      <c r="D49" s="6" t="s">
        <v>125</v>
      </c>
      <c r="E49" s="37" t="s">
        <v>307</v>
      </c>
      <c r="F49" s="6" t="s">
        <v>4</v>
      </c>
      <c r="G49" s="6" t="s">
        <v>7</v>
      </c>
      <c r="H49" s="6" t="s">
        <v>234</v>
      </c>
      <c r="I49" s="6" t="s">
        <v>236</v>
      </c>
      <c r="J49" s="8"/>
      <c r="K49" s="4">
        <v>21000</v>
      </c>
      <c r="L49" s="4">
        <f t="shared" si="17"/>
        <v>0</v>
      </c>
      <c r="M49" s="22">
        <v>0.2</v>
      </c>
      <c r="N49" s="4">
        <f t="shared" si="18"/>
        <v>0</v>
      </c>
      <c r="O49" s="4">
        <f t="shared" si="19"/>
        <v>0</v>
      </c>
    </row>
    <row r="50" spans="1:15" ht="24" outlineLevel="2">
      <c r="A50" s="26" t="s">
        <v>181</v>
      </c>
      <c r="B50" s="6" t="s">
        <v>116</v>
      </c>
      <c r="C50" s="3">
        <v>9</v>
      </c>
      <c r="D50" s="6" t="s">
        <v>126</v>
      </c>
      <c r="E50" s="37" t="s">
        <v>308</v>
      </c>
      <c r="F50" s="6" t="s">
        <v>4</v>
      </c>
      <c r="G50" s="6" t="s">
        <v>7</v>
      </c>
      <c r="H50" s="6" t="s">
        <v>235</v>
      </c>
      <c r="I50" s="6" t="s">
        <v>236</v>
      </c>
      <c r="J50" s="8"/>
      <c r="K50" s="4">
        <v>21000</v>
      </c>
      <c r="L50" s="4">
        <f t="shared" si="17"/>
        <v>0</v>
      </c>
      <c r="M50" s="22">
        <v>0.2</v>
      </c>
      <c r="N50" s="4">
        <f t="shared" si="18"/>
        <v>0</v>
      </c>
      <c r="O50" s="4">
        <f t="shared" si="19"/>
        <v>0</v>
      </c>
    </row>
    <row r="51" spans="1:15" customFormat="1" ht="24" outlineLevel="2">
      <c r="A51" s="26" t="s">
        <v>181</v>
      </c>
      <c r="B51" s="6" t="s">
        <v>116</v>
      </c>
      <c r="C51" s="3">
        <v>10</v>
      </c>
      <c r="D51" s="6" t="s">
        <v>107</v>
      </c>
      <c r="E51" s="37" t="s">
        <v>309</v>
      </c>
      <c r="F51" s="6" t="s">
        <v>4</v>
      </c>
      <c r="G51" s="6" t="s">
        <v>7</v>
      </c>
      <c r="H51" s="6" t="s">
        <v>129</v>
      </c>
      <c r="I51" s="6" t="s">
        <v>236</v>
      </c>
      <c r="J51" s="8"/>
      <c r="K51" s="4">
        <v>21000</v>
      </c>
      <c r="L51" s="4">
        <f t="shared" si="17"/>
        <v>0</v>
      </c>
      <c r="M51" s="22">
        <v>0.2</v>
      </c>
      <c r="N51" s="4">
        <f t="shared" si="18"/>
        <v>0</v>
      </c>
      <c r="O51" s="4">
        <f t="shared" si="19"/>
        <v>0</v>
      </c>
    </row>
    <row r="52" spans="1:15" customFormat="1" ht="24.75" outlineLevel="2" thickBot="1">
      <c r="A52" s="26" t="s">
        <v>181</v>
      </c>
      <c r="B52" s="6" t="s">
        <v>116</v>
      </c>
      <c r="C52" s="3">
        <v>11</v>
      </c>
      <c r="D52" s="6" t="s">
        <v>127</v>
      </c>
      <c r="E52" s="37" t="s">
        <v>310</v>
      </c>
      <c r="F52" s="6" t="s">
        <v>4</v>
      </c>
      <c r="G52" s="6" t="s">
        <v>106</v>
      </c>
      <c r="H52" s="6" t="s">
        <v>105</v>
      </c>
      <c r="I52" s="6" t="s">
        <v>236</v>
      </c>
      <c r="J52" s="8"/>
      <c r="K52" s="4">
        <v>27300</v>
      </c>
      <c r="L52" s="4">
        <f t="shared" si="17"/>
        <v>0</v>
      </c>
      <c r="M52" s="22">
        <v>0.2</v>
      </c>
      <c r="N52" s="4">
        <f t="shared" si="18"/>
        <v>0</v>
      </c>
      <c r="O52" s="4">
        <f t="shared" si="19"/>
        <v>0</v>
      </c>
    </row>
    <row r="53" spans="1:15" customFormat="1" ht="15.75" thickBot="1">
      <c r="A53" s="41" t="s">
        <v>192</v>
      </c>
      <c r="B53" s="42"/>
      <c r="C53" s="42"/>
      <c r="D53" s="42"/>
      <c r="E53" s="42"/>
      <c r="F53" s="42"/>
      <c r="G53" s="42"/>
      <c r="H53" s="42"/>
      <c r="I53" s="42"/>
      <c r="J53" s="42"/>
      <c r="K53" s="43"/>
      <c r="L53" s="27">
        <f>SUBTOTAL(9,L42:L52)</f>
        <v>0</v>
      </c>
      <c r="M53" s="28"/>
      <c r="N53" s="29">
        <f>SUBTOTAL(9,N42:N52)</f>
        <v>0</v>
      </c>
      <c r="O53" s="29">
        <f>SUBTOTAL(9,O42:O52)</f>
        <v>0</v>
      </c>
    </row>
    <row r="54" spans="1:15" ht="24" outlineLevel="2">
      <c r="A54" s="26" t="s">
        <v>182</v>
      </c>
      <c r="B54" s="6" t="s">
        <v>130</v>
      </c>
      <c r="C54" s="3">
        <v>1</v>
      </c>
      <c r="D54" s="6" t="s">
        <v>99</v>
      </c>
      <c r="E54" s="37" t="s">
        <v>311</v>
      </c>
      <c r="F54" s="6" t="s">
        <v>4</v>
      </c>
      <c r="G54" s="6" t="s">
        <v>131</v>
      </c>
      <c r="H54" s="30" t="s">
        <v>242</v>
      </c>
      <c r="I54" s="30" t="s">
        <v>261</v>
      </c>
      <c r="J54" s="8"/>
      <c r="K54" s="4">
        <v>4250</v>
      </c>
      <c r="L54" s="4">
        <f t="shared" ref="L54:L72" si="20">J54*K54</f>
        <v>0</v>
      </c>
      <c r="M54" s="22">
        <v>0.2</v>
      </c>
      <c r="N54" s="4">
        <f t="shared" ref="N54:N72" si="21">L54*M54</f>
        <v>0</v>
      </c>
      <c r="O54" s="4">
        <f t="shared" ref="O54:O72" si="22">L54+N54</f>
        <v>0</v>
      </c>
    </row>
    <row r="55" spans="1:15" ht="24" outlineLevel="2">
      <c r="A55" s="26" t="s">
        <v>182</v>
      </c>
      <c r="B55" s="6" t="s">
        <v>130</v>
      </c>
      <c r="C55" s="3">
        <v>2</v>
      </c>
      <c r="D55" s="6" t="s">
        <v>97</v>
      </c>
      <c r="E55" s="37" t="s">
        <v>312</v>
      </c>
      <c r="F55" s="6" t="s">
        <v>4</v>
      </c>
      <c r="G55" s="6" t="s">
        <v>132</v>
      </c>
      <c r="H55" s="30" t="s">
        <v>243</v>
      </c>
      <c r="I55" s="30" t="s">
        <v>261</v>
      </c>
      <c r="J55" s="8"/>
      <c r="K55" s="4">
        <v>6950</v>
      </c>
      <c r="L55" s="4">
        <f t="shared" si="20"/>
        <v>0</v>
      </c>
      <c r="M55" s="22">
        <v>0.2</v>
      </c>
      <c r="N55" s="4">
        <f t="shared" si="21"/>
        <v>0</v>
      </c>
      <c r="O55" s="4">
        <f t="shared" si="22"/>
        <v>0</v>
      </c>
    </row>
    <row r="56" spans="1:15" ht="24" outlineLevel="2">
      <c r="A56" s="26" t="s">
        <v>182</v>
      </c>
      <c r="B56" s="6" t="s">
        <v>130</v>
      </c>
      <c r="C56" s="3">
        <v>3</v>
      </c>
      <c r="D56" s="6" t="s">
        <v>104</v>
      </c>
      <c r="E56" s="37" t="s">
        <v>313</v>
      </c>
      <c r="F56" s="6" t="s">
        <v>4</v>
      </c>
      <c r="G56" s="6" t="s">
        <v>133</v>
      </c>
      <c r="H56" s="30" t="s">
        <v>244</v>
      </c>
      <c r="I56" s="30" t="s">
        <v>261</v>
      </c>
      <c r="J56" s="8"/>
      <c r="K56" s="4">
        <v>5720</v>
      </c>
      <c r="L56" s="4">
        <f t="shared" si="20"/>
        <v>0</v>
      </c>
      <c r="M56" s="22">
        <v>0.2</v>
      </c>
      <c r="N56" s="4">
        <f t="shared" si="21"/>
        <v>0</v>
      </c>
      <c r="O56" s="4">
        <f t="shared" si="22"/>
        <v>0</v>
      </c>
    </row>
    <row r="57" spans="1:15" ht="24" outlineLevel="2">
      <c r="A57" s="26" t="s">
        <v>182</v>
      </c>
      <c r="B57" s="6" t="s">
        <v>130</v>
      </c>
      <c r="C57" s="3">
        <v>4</v>
      </c>
      <c r="D57" s="6" t="s">
        <v>95</v>
      </c>
      <c r="E57" s="37" t="s">
        <v>314</v>
      </c>
      <c r="F57" s="6" t="s">
        <v>4</v>
      </c>
      <c r="G57" s="6" t="s">
        <v>133</v>
      </c>
      <c r="H57" s="30" t="s">
        <v>245</v>
      </c>
      <c r="I57" s="30" t="s">
        <v>261</v>
      </c>
      <c r="J57" s="8"/>
      <c r="K57" s="4">
        <v>13000</v>
      </c>
      <c r="L57" s="4">
        <f t="shared" si="20"/>
        <v>0</v>
      </c>
      <c r="M57" s="22">
        <v>0.2</v>
      </c>
      <c r="N57" s="4">
        <f t="shared" si="21"/>
        <v>0</v>
      </c>
      <c r="O57" s="4">
        <f t="shared" si="22"/>
        <v>0</v>
      </c>
    </row>
    <row r="58" spans="1:15" ht="24" outlineLevel="2">
      <c r="A58" s="26" t="s">
        <v>182</v>
      </c>
      <c r="B58" s="6" t="s">
        <v>130</v>
      </c>
      <c r="C58" s="3">
        <v>5</v>
      </c>
      <c r="D58" s="6" t="s">
        <v>113</v>
      </c>
      <c r="E58" s="37" t="s">
        <v>315</v>
      </c>
      <c r="F58" s="6" t="s">
        <v>4</v>
      </c>
      <c r="G58" s="6" t="s">
        <v>134</v>
      </c>
      <c r="H58" s="30" t="s">
        <v>246</v>
      </c>
      <c r="I58" s="30" t="s">
        <v>261</v>
      </c>
      <c r="J58" s="8"/>
      <c r="K58" s="4">
        <v>5450</v>
      </c>
      <c r="L58" s="4">
        <f t="shared" si="20"/>
        <v>0</v>
      </c>
      <c r="M58" s="22">
        <v>0.2</v>
      </c>
      <c r="N58" s="4">
        <f t="shared" si="21"/>
        <v>0</v>
      </c>
      <c r="O58" s="4">
        <f t="shared" si="22"/>
        <v>0</v>
      </c>
    </row>
    <row r="59" spans="1:15" ht="24" outlineLevel="2">
      <c r="A59" s="26" t="s">
        <v>182</v>
      </c>
      <c r="B59" s="6" t="s">
        <v>130</v>
      </c>
      <c r="C59" s="3">
        <v>6</v>
      </c>
      <c r="D59" s="6" t="s">
        <v>114</v>
      </c>
      <c r="E59" s="37" t="s">
        <v>316</v>
      </c>
      <c r="F59" s="6" t="s">
        <v>4</v>
      </c>
      <c r="G59" s="6" t="s">
        <v>134</v>
      </c>
      <c r="H59" s="30" t="s">
        <v>247</v>
      </c>
      <c r="I59" s="30" t="s">
        <v>261</v>
      </c>
      <c r="J59" s="8"/>
      <c r="K59" s="4">
        <v>5450</v>
      </c>
      <c r="L59" s="4">
        <f t="shared" si="20"/>
        <v>0</v>
      </c>
      <c r="M59" s="22">
        <v>0.2</v>
      </c>
      <c r="N59" s="4">
        <f t="shared" si="21"/>
        <v>0</v>
      </c>
      <c r="O59" s="4">
        <f t="shared" si="22"/>
        <v>0</v>
      </c>
    </row>
    <row r="60" spans="1:15" ht="24" outlineLevel="2">
      <c r="A60" s="26" t="s">
        <v>182</v>
      </c>
      <c r="B60" s="6" t="s">
        <v>130</v>
      </c>
      <c r="C60" s="3">
        <v>7</v>
      </c>
      <c r="D60" s="6" t="s">
        <v>98</v>
      </c>
      <c r="E60" s="37" t="s">
        <v>317</v>
      </c>
      <c r="F60" s="6" t="s">
        <v>4</v>
      </c>
      <c r="G60" s="6" t="s">
        <v>133</v>
      </c>
      <c r="H60" s="30" t="s">
        <v>248</v>
      </c>
      <c r="I60" s="30" t="s">
        <v>261</v>
      </c>
      <c r="J60" s="8"/>
      <c r="K60" s="4">
        <v>3450</v>
      </c>
      <c r="L60" s="4">
        <f t="shared" si="20"/>
        <v>0</v>
      </c>
      <c r="M60" s="22">
        <v>0.2</v>
      </c>
      <c r="N60" s="4">
        <f t="shared" si="21"/>
        <v>0</v>
      </c>
      <c r="O60" s="4">
        <f t="shared" si="22"/>
        <v>0</v>
      </c>
    </row>
    <row r="61" spans="1:15" ht="24" outlineLevel="2">
      <c r="A61" s="26" t="s">
        <v>182</v>
      </c>
      <c r="B61" s="6" t="s">
        <v>130</v>
      </c>
      <c r="C61" s="3">
        <v>8</v>
      </c>
      <c r="D61" s="6" t="s">
        <v>100</v>
      </c>
      <c r="E61" s="37" t="s">
        <v>318</v>
      </c>
      <c r="F61" s="6" t="s">
        <v>4</v>
      </c>
      <c r="G61" s="6" t="s">
        <v>135</v>
      </c>
      <c r="H61" s="30" t="s">
        <v>249</v>
      </c>
      <c r="I61" s="30" t="s">
        <v>261</v>
      </c>
      <c r="J61" s="8"/>
      <c r="K61" s="4">
        <v>5425</v>
      </c>
      <c r="L61" s="4">
        <f t="shared" si="20"/>
        <v>0</v>
      </c>
      <c r="M61" s="22">
        <v>0.2</v>
      </c>
      <c r="N61" s="4">
        <f t="shared" si="21"/>
        <v>0</v>
      </c>
      <c r="O61" s="4">
        <f t="shared" si="22"/>
        <v>0</v>
      </c>
    </row>
    <row r="62" spans="1:15" ht="24" outlineLevel="2">
      <c r="A62" s="26" t="s">
        <v>182</v>
      </c>
      <c r="B62" s="6" t="s">
        <v>130</v>
      </c>
      <c r="C62" s="3">
        <v>9</v>
      </c>
      <c r="D62" s="6" t="s">
        <v>96</v>
      </c>
      <c r="E62" s="37" t="s">
        <v>319</v>
      </c>
      <c r="F62" s="6" t="s">
        <v>4</v>
      </c>
      <c r="G62" s="6" t="s">
        <v>136</v>
      </c>
      <c r="H62" s="30" t="s">
        <v>250</v>
      </c>
      <c r="I62" s="30" t="s">
        <v>261</v>
      </c>
      <c r="J62" s="8"/>
      <c r="K62" s="4">
        <v>2450</v>
      </c>
      <c r="L62" s="4">
        <f t="shared" si="20"/>
        <v>0</v>
      </c>
      <c r="M62" s="22">
        <v>0.2</v>
      </c>
      <c r="N62" s="4">
        <f t="shared" si="21"/>
        <v>0</v>
      </c>
      <c r="O62" s="4">
        <f t="shared" si="22"/>
        <v>0</v>
      </c>
    </row>
    <row r="63" spans="1:15" ht="24" outlineLevel="2">
      <c r="A63" s="26" t="s">
        <v>182</v>
      </c>
      <c r="B63" s="6" t="s">
        <v>130</v>
      </c>
      <c r="C63" s="3">
        <v>10</v>
      </c>
      <c r="D63" s="6" t="s">
        <v>103</v>
      </c>
      <c r="E63" s="37" t="s">
        <v>320</v>
      </c>
      <c r="F63" s="6" t="s">
        <v>4</v>
      </c>
      <c r="G63" s="6" t="s">
        <v>136</v>
      </c>
      <c r="H63" s="30" t="s">
        <v>251</v>
      </c>
      <c r="I63" s="30" t="s">
        <v>261</v>
      </c>
      <c r="J63" s="8"/>
      <c r="K63" s="4">
        <v>2450</v>
      </c>
      <c r="L63" s="4">
        <f t="shared" si="20"/>
        <v>0</v>
      </c>
      <c r="M63" s="22">
        <v>0.2</v>
      </c>
      <c r="N63" s="4">
        <f t="shared" si="21"/>
        <v>0</v>
      </c>
      <c r="O63" s="4">
        <f t="shared" si="22"/>
        <v>0</v>
      </c>
    </row>
    <row r="64" spans="1:15" ht="24" outlineLevel="2">
      <c r="A64" s="26" t="s">
        <v>182</v>
      </c>
      <c r="B64" s="6" t="s">
        <v>130</v>
      </c>
      <c r="C64" s="3">
        <v>11</v>
      </c>
      <c r="D64" s="6" t="s">
        <v>115</v>
      </c>
      <c r="E64" s="37" t="s">
        <v>321</v>
      </c>
      <c r="F64" s="6" t="s">
        <v>4</v>
      </c>
      <c r="G64" s="6" t="s">
        <v>137</v>
      </c>
      <c r="H64" s="30" t="s">
        <v>102</v>
      </c>
      <c r="I64" s="30" t="s">
        <v>261</v>
      </c>
      <c r="J64" s="8"/>
      <c r="K64" s="4">
        <v>8450</v>
      </c>
      <c r="L64" s="4">
        <f t="shared" si="20"/>
        <v>0</v>
      </c>
      <c r="M64" s="22">
        <v>0.2</v>
      </c>
      <c r="N64" s="4">
        <f t="shared" si="21"/>
        <v>0</v>
      </c>
      <c r="O64" s="4">
        <f t="shared" si="22"/>
        <v>0</v>
      </c>
    </row>
    <row r="65" spans="1:15" ht="24" outlineLevel="2">
      <c r="A65" s="26" t="s">
        <v>182</v>
      </c>
      <c r="B65" s="6" t="s">
        <v>130</v>
      </c>
      <c r="C65" s="3">
        <v>12</v>
      </c>
      <c r="D65" s="6" t="s">
        <v>109</v>
      </c>
      <c r="E65" s="37" t="s">
        <v>322</v>
      </c>
      <c r="F65" s="6" t="s">
        <v>4</v>
      </c>
      <c r="G65" s="6" t="s">
        <v>138</v>
      </c>
      <c r="H65" s="30" t="s">
        <v>252</v>
      </c>
      <c r="I65" s="30" t="s">
        <v>261</v>
      </c>
      <c r="J65" s="8"/>
      <c r="K65" s="4">
        <v>8250</v>
      </c>
      <c r="L65" s="4">
        <f t="shared" si="20"/>
        <v>0</v>
      </c>
      <c r="M65" s="22">
        <v>0.2</v>
      </c>
      <c r="N65" s="4">
        <f t="shared" si="21"/>
        <v>0</v>
      </c>
      <c r="O65" s="4">
        <f t="shared" si="22"/>
        <v>0</v>
      </c>
    </row>
    <row r="66" spans="1:15" ht="24" outlineLevel="2">
      <c r="A66" s="26" t="s">
        <v>182</v>
      </c>
      <c r="B66" s="6" t="s">
        <v>130</v>
      </c>
      <c r="C66" s="3">
        <v>13</v>
      </c>
      <c r="D66" s="6" t="s">
        <v>139</v>
      </c>
      <c r="E66" s="37" t="s">
        <v>323</v>
      </c>
      <c r="F66" s="6" t="s">
        <v>4</v>
      </c>
      <c r="G66" s="6" t="s">
        <v>140</v>
      </c>
      <c r="H66" s="30" t="s">
        <v>253</v>
      </c>
      <c r="I66" s="30" t="s">
        <v>261</v>
      </c>
      <c r="J66" s="8"/>
      <c r="K66" s="4">
        <v>11250</v>
      </c>
      <c r="L66" s="4">
        <f t="shared" si="20"/>
        <v>0</v>
      </c>
      <c r="M66" s="22">
        <v>0.2</v>
      </c>
      <c r="N66" s="4">
        <f t="shared" si="21"/>
        <v>0</v>
      </c>
      <c r="O66" s="4">
        <f t="shared" si="22"/>
        <v>0</v>
      </c>
    </row>
    <row r="67" spans="1:15" ht="25.5" outlineLevel="2">
      <c r="A67" s="26" t="s">
        <v>182</v>
      </c>
      <c r="B67" s="6" t="s">
        <v>130</v>
      </c>
      <c r="C67" s="3">
        <v>14</v>
      </c>
      <c r="D67" s="6" t="s">
        <v>111</v>
      </c>
      <c r="E67" s="37" t="s">
        <v>324</v>
      </c>
      <c r="F67" s="6" t="s">
        <v>4</v>
      </c>
      <c r="G67" s="6" t="s">
        <v>48</v>
      </c>
      <c r="H67" s="30" t="s">
        <v>254</v>
      </c>
      <c r="I67" s="30" t="s">
        <v>261</v>
      </c>
      <c r="J67" s="8"/>
      <c r="K67" s="4">
        <v>7250</v>
      </c>
      <c r="L67" s="4">
        <f t="shared" si="20"/>
        <v>0</v>
      </c>
      <c r="M67" s="22">
        <v>0.2</v>
      </c>
      <c r="N67" s="4">
        <f t="shared" si="21"/>
        <v>0</v>
      </c>
      <c r="O67" s="4">
        <f t="shared" si="22"/>
        <v>0</v>
      </c>
    </row>
    <row r="68" spans="1:15" ht="25.5" outlineLevel="2">
      <c r="A68" s="26" t="s">
        <v>182</v>
      </c>
      <c r="B68" s="6" t="s">
        <v>130</v>
      </c>
      <c r="C68" s="3">
        <v>15</v>
      </c>
      <c r="D68" s="6" t="s">
        <v>112</v>
      </c>
      <c r="E68" s="37" t="s">
        <v>325</v>
      </c>
      <c r="F68" s="6" t="s">
        <v>4</v>
      </c>
      <c r="G68" s="6" t="s">
        <v>48</v>
      </c>
      <c r="H68" s="30" t="s">
        <v>255</v>
      </c>
      <c r="I68" s="30" t="s">
        <v>261</v>
      </c>
      <c r="J68" s="8"/>
      <c r="K68" s="4">
        <v>7250</v>
      </c>
      <c r="L68" s="4">
        <f t="shared" si="20"/>
        <v>0</v>
      </c>
      <c r="M68" s="22">
        <v>0.2</v>
      </c>
      <c r="N68" s="4">
        <f t="shared" si="21"/>
        <v>0</v>
      </c>
      <c r="O68" s="4">
        <f t="shared" si="22"/>
        <v>0</v>
      </c>
    </row>
    <row r="69" spans="1:15" ht="25.5" outlineLevel="2">
      <c r="A69" s="26" t="s">
        <v>182</v>
      </c>
      <c r="B69" s="6" t="s">
        <v>130</v>
      </c>
      <c r="C69" s="3">
        <v>16</v>
      </c>
      <c r="D69" s="6" t="s">
        <v>141</v>
      </c>
      <c r="E69" s="37" t="s">
        <v>326</v>
      </c>
      <c r="F69" s="6" t="s">
        <v>4</v>
      </c>
      <c r="G69" s="6" t="s">
        <v>67</v>
      </c>
      <c r="H69" s="30" t="s">
        <v>256</v>
      </c>
      <c r="I69" s="30" t="s">
        <v>261</v>
      </c>
      <c r="J69" s="8"/>
      <c r="K69" s="4">
        <v>7250</v>
      </c>
      <c r="L69" s="4">
        <f t="shared" si="20"/>
        <v>0</v>
      </c>
      <c r="M69" s="22">
        <v>0.2</v>
      </c>
      <c r="N69" s="4">
        <f t="shared" si="21"/>
        <v>0</v>
      </c>
      <c r="O69" s="4">
        <f t="shared" si="22"/>
        <v>0</v>
      </c>
    </row>
    <row r="70" spans="1:15" ht="24" outlineLevel="2">
      <c r="A70" s="26" t="s">
        <v>182</v>
      </c>
      <c r="B70" s="6" t="s">
        <v>130</v>
      </c>
      <c r="C70" s="3">
        <v>17</v>
      </c>
      <c r="D70" s="6" t="s">
        <v>142</v>
      </c>
      <c r="E70" s="37" t="s">
        <v>327</v>
      </c>
      <c r="F70" s="6" t="s">
        <v>4</v>
      </c>
      <c r="G70" s="6" t="s">
        <v>69</v>
      </c>
      <c r="H70" s="30" t="s">
        <v>257</v>
      </c>
      <c r="I70" s="30" t="s">
        <v>261</v>
      </c>
      <c r="J70" s="8"/>
      <c r="K70" s="4">
        <v>30500</v>
      </c>
      <c r="L70" s="4">
        <f t="shared" si="20"/>
        <v>0</v>
      </c>
      <c r="M70" s="22">
        <v>0.2</v>
      </c>
      <c r="N70" s="4">
        <f t="shared" si="21"/>
        <v>0</v>
      </c>
      <c r="O70" s="4">
        <f t="shared" si="22"/>
        <v>0</v>
      </c>
    </row>
    <row r="71" spans="1:15" ht="24" outlineLevel="2">
      <c r="A71" s="26" t="s">
        <v>182</v>
      </c>
      <c r="B71" s="6" t="s">
        <v>130</v>
      </c>
      <c r="C71" s="3">
        <v>18</v>
      </c>
      <c r="D71" s="6" t="s">
        <v>101</v>
      </c>
      <c r="E71" s="37" t="s">
        <v>328</v>
      </c>
      <c r="F71" s="6" t="s">
        <v>4</v>
      </c>
      <c r="G71" s="6" t="s">
        <v>143</v>
      </c>
      <c r="H71" s="30" t="s">
        <v>66</v>
      </c>
      <c r="I71" s="30" t="s">
        <v>261</v>
      </c>
      <c r="J71" s="8"/>
      <c r="K71" s="4">
        <v>3900</v>
      </c>
      <c r="L71" s="4">
        <f t="shared" si="20"/>
        <v>0</v>
      </c>
      <c r="M71" s="22">
        <v>0.2</v>
      </c>
      <c r="N71" s="4">
        <f t="shared" si="21"/>
        <v>0</v>
      </c>
      <c r="O71" s="4">
        <f t="shared" si="22"/>
        <v>0</v>
      </c>
    </row>
    <row r="72" spans="1:15" ht="24" outlineLevel="2">
      <c r="A72" s="26" t="s">
        <v>182</v>
      </c>
      <c r="B72" s="6" t="s">
        <v>130</v>
      </c>
      <c r="C72" s="3">
        <v>19</v>
      </c>
      <c r="D72" s="6" t="s">
        <v>108</v>
      </c>
      <c r="E72" s="37" t="s">
        <v>329</v>
      </c>
      <c r="F72" s="6" t="s">
        <v>4</v>
      </c>
      <c r="G72" s="6" t="s">
        <v>144</v>
      </c>
      <c r="H72" s="30" t="s">
        <v>108</v>
      </c>
      <c r="I72" s="30" t="s">
        <v>261</v>
      </c>
      <c r="J72" s="8"/>
      <c r="K72" s="4">
        <v>4200</v>
      </c>
      <c r="L72" s="4">
        <f t="shared" si="20"/>
        <v>0</v>
      </c>
      <c r="M72" s="22">
        <v>0.2</v>
      </c>
      <c r="N72" s="4">
        <f t="shared" si="21"/>
        <v>0</v>
      </c>
      <c r="O72" s="4">
        <f t="shared" si="22"/>
        <v>0</v>
      </c>
    </row>
    <row r="73" spans="1:15" ht="24" outlineLevel="2">
      <c r="A73" s="26" t="s">
        <v>182</v>
      </c>
      <c r="B73" s="6" t="s">
        <v>130</v>
      </c>
      <c r="C73" s="3">
        <v>20</v>
      </c>
      <c r="D73" s="6" t="s">
        <v>145</v>
      </c>
      <c r="E73" s="37" t="s">
        <v>330</v>
      </c>
      <c r="F73" s="6" t="s">
        <v>4</v>
      </c>
      <c r="G73" s="6" t="s">
        <v>128</v>
      </c>
      <c r="H73" s="30" t="s">
        <v>110</v>
      </c>
      <c r="I73" s="30" t="s">
        <v>261</v>
      </c>
      <c r="J73" s="8"/>
      <c r="K73" s="4">
        <v>1540</v>
      </c>
      <c r="L73" s="4">
        <f t="shared" ref="L73:L76" si="23">J73*K73</f>
        <v>0</v>
      </c>
      <c r="M73" s="22">
        <v>0.2</v>
      </c>
      <c r="N73" s="4">
        <f t="shared" ref="N73:N76" si="24">L73*M73</f>
        <v>0</v>
      </c>
      <c r="O73" s="4">
        <f t="shared" ref="O73:O76" si="25">L73+N73</f>
        <v>0</v>
      </c>
    </row>
    <row r="74" spans="1:15" ht="24" outlineLevel="2">
      <c r="A74" s="26" t="s">
        <v>182</v>
      </c>
      <c r="B74" s="6" t="s">
        <v>130</v>
      </c>
      <c r="C74" s="3">
        <v>21</v>
      </c>
      <c r="D74" s="6" t="s">
        <v>146</v>
      </c>
      <c r="E74" s="37" t="s">
        <v>331</v>
      </c>
      <c r="F74" s="6" t="s">
        <v>4</v>
      </c>
      <c r="G74" s="6" t="s">
        <v>128</v>
      </c>
      <c r="H74" s="30" t="s">
        <v>258</v>
      </c>
      <c r="I74" s="30" t="s">
        <v>261</v>
      </c>
      <c r="J74" s="8"/>
      <c r="K74" s="4">
        <v>3250</v>
      </c>
      <c r="L74" s="4">
        <f t="shared" si="23"/>
        <v>0</v>
      </c>
      <c r="M74" s="22">
        <v>0.2</v>
      </c>
      <c r="N74" s="4">
        <f t="shared" si="24"/>
        <v>0</v>
      </c>
      <c r="O74" s="4">
        <f t="shared" si="25"/>
        <v>0</v>
      </c>
    </row>
    <row r="75" spans="1:15" ht="24" outlineLevel="2">
      <c r="A75" s="26" t="s">
        <v>182</v>
      </c>
      <c r="B75" s="6" t="s">
        <v>130</v>
      </c>
      <c r="C75" s="3">
        <v>22</v>
      </c>
      <c r="D75" s="6" t="s">
        <v>147</v>
      </c>
      <c r="E75" s="37" t="s">
        <v>332</v>
      </c>
      <c r="F75" s="6" t="s">
        <v>4</v>
      </c>
      <c r="G75" s="6" t="s">
        <v>11</v>
      </c>
      <c r="H75" s="6" t="s">
        <v>259</v>
      </c>
      <c r="I75" s="6" t="s">
        <v>261</v>
      </c>
      <c r="J75" s="8"/>
      <c r="K75" s="4">
        <v>3750</v>
      </c>
      <c r="L75" s="4">
        <f t="shared" si="23"/>
        <v>0</v>
      </c>
      <c r="M75" s="22">
        <v>0.2</v>
      </c>
      <c r="N75" s="4">
        <f t="shared" si="24"/>
        <v>0</v>
      </c>
      <c r="O75" s="4">
        <f t="shared" si="25"/>
        <v>0</v>
      </c>
    </row>
    <row r="76" spans="1:15" ht="24.75" outlineLevel="2" thickBot="1">
      <c r="A76" s="26" t="s">
        <v>182</v>
      </c>
      <c r="B76" s="6" t="s">
        <v>130</v>
      </c>
      <c r="C76" s="3">
        <v>23</v>
      </c>
      <c r="D76" s="6" t="s">
        <v>148</v>
      </c>
      <c r="E76" s="37" t="s">
        <v>333</v>
      </c>
      <c r="F76" s="6" t="s">
        <v>4</v>
      </c>
      <c r="G76" s="6" t="s">
        <v>134</v>
      </c>
      <c r="H76" s="6" t="s">
        <v>260</v>
      </c>
      <c r="I76" s="6" t="s">
        <v>261</v>
      </c>
      <c r="J76" s="8"/>
      <c r="K76" s="4">
        <v>3449.95</v>
      </c>
      <c r="L76" s="4">
        <f t="shared" si="23"/>
        <v>0</v>
      </c>
      <c r="M76" s="22">
        <v>0.2</v>
      </c>
      <c r="N76" s="4">
        <f t="shared" si="24"/>
        <v>0</v>
      </c>
      <c r="O76" s="4">
        <f t="shared" si="25"/>
        <v>0</v>
      </c>
    </row>
    <row r="77" spans="1:15" customFormat="1" ht="15.75" thickBot="1">
      <c r="A77" s="41" t="s">
        <v>193</v>
      </c>
      <c r="B77" s="42"/>
      <c r="C77" s="42"/>
      <c r="D77" s="42"/>
      <c r="E77" s="42"/>
      <c r="F77" s="42"/>
      <c r="G77" s="42"/>
      <c r="H77" s="42"/>
      <c r="I77" s="42"/>
      <c r="J77" s="42"/>
      <c r="K77" s="43"/>
      <c r="L77" s="27">
        <f>SUBTOTAL(9,L54:L76)</f>
        <v>0</v>
      </c>
      <c r="M77" s="28"/>
      <c r="N77" s="29">
        <f>SUBTOTAL(9,N54:N76)</f>
        <v>0</v>
      </c>
      <c r="O77" s="29">
        <f>SUBTOTAL(9,O54:O76)</f>
        <v>0</v>
      </c>
    </row>
    <row r="78" spans="1:15" ht="24.75" outlineLevel="2" thickBot="1">
      <c r="A78" s="26" t="s">
        <v>183</v>
      </c>
      <c r="B78" s="6" t="s">
        <v>150</v>
      </c>
      <c r="C78" s="3">
        <v>1</v>
      </c>
      <c r="D78" s="6" t="s">
        <v>151</v>
      </c>
      <c r="E78" s="37" t="s">
        <v>334</v>
      </c>
      <c r="F78" s="6" t="s">
        <v>4</v>
      </c>
      <c r="G78" s="6" t="s">
        <v>106</v>
      </c>
      <c r="H78" s="6" t="s">
        <v>237</v>
      </c>
      <c r="I78" s="6" t="s">
        <v>236</v>
      </c>
      <c r="J78" s="8"/>
      <c r="K78" s="4">
        <v>28200</v>
      </c>
      <c r="L78" s="4">
        <f t="shared" ref="L78:L86" si="26">J78*K78</f>
        <v>0</v>
      </c>
      <c r="M78" s="22">
        <v>0.2</v>
      </c>
      <c r="N78" s="4">
        <f t="shared" ref="N78:N86" si="27">L78*M78</f>
        <v>0</v>
      </c>
      <c r="O78" s="4">
        <f t="shared" ref="O78:O86" si="28">L78+N78</f>
        <v>0</v>
      </c>
    </row>
    <row r="79" spans="1:15" customFormat="1" ht="15.75" thickBot="1">
      <c r="A79" s="41" t="s">
        <v>194</v>
      </c>
      <c r="B79" s="42"/>
      <c r="C79" s="42"/>
      <c r="D79" s="42"/>
      <c r="E79" s="42"/>
      <c r="F79" s="42"/>
      <c r="G79" s="42"/>
      <c r="H79" s="42"/>
      <c r="I79" s="42"/>
      <c r="J79" s="42"/>
      <c r="K79" s="43"/>
      <c r="L79" s="27">
        <f>SUBTOTAL(9,L78:L78)</f>
        <v>0</v>
      </c>
      <c r="M79" s="28"/>
      <c r="N79" s="27">
        <f>SUBTOTAL(9,N78:N78)</f>
        <v>0</v>
      </c>
      <c r="O79" s="27">
        <f>SUBTOTAL(9,O78:O78)</f>
        <v>0</v>
      </c>
    </row>
    <row r="80" spans="1:15" s="9" customFormat="1" ht="36" outlineLevel="2">
      <c r="A80" s="26" t="s">
        <v>184</v>
      </c>
      <c r="B80" s="6" t="s">
        <v>152</v>
      </c>
      <c r="C80" s="3">
        <v>1</v>
      </c>
      <c r="D80" s="6" t="s">
        <v>153</v>
      </c>
      <c r="E80" s="37" t="s">
        <v>335</v>
      </c>
      <c r="F80" s="6" t="s">
        <v>4</v>
      </c>
      <c r="G80" s="6" t="s">
        <v>52</v>
      </c>
      <c r="H80" s="6" t="s">
        <v>197</v>
      </c>
      <c r="I80" s="6" t="s">
        <v>204</v>
      </c>
      <c r="J80" s="8"/>
      <c r="K80" s="4">
        <v>17900</v>
      </c>
      <c r="L80" s="4">
        <f>J80*K80</f>
        <v>0</v>
      </c>
      <c r="M80" s="22">
        <v>0.2</v>
      </c>
      <c r="N80" s="4">
        <f>L80*M80</f>
        <v>0</v>
      </c>
      <c r="O80" s="4">
        <f>L80+N80</f>
        <v>0</v>
      </c>
    </row>
    <row r="81" spans="1:15" s="9" customFormat="1" ht="24" outlineLevel="2">
      <c r="A81" s="26" t="s">
        <v>184</v>
      </c>
      <c r="B81" s="6" t="s">
        <v>152</v>
      </c>
      <c r="C81" s="3">
        <v>2</v>
      </c>
      <c r="D81" s="6" t="s">
        <v>154</v>
      </c>
      <c r="E81" s="37" t="s">
        <v>336</v>
      </c>
      <c r="F81" s="6" t="s">
        <v>4</v>
      </c>
      <c r="G81" s="6" t="s">
        <v>11</v>
      </c>
      <c r="H81" s="6" t="s">
        <v>198</v>
      </c>
      <c r="I81" s="6" t="s">
        <v>204</v>
      </c>
      <c r="J81" s="8"/>
      <c r="K81" s="4">
        <v>1700</v>
      </c>
      <c r="L81" s="4">
        <f>J81*K81</f>
        <v>0</v>
      </c>
      <c r="M81" s="22">
        <v>0.2</v>
      </c>
      <c r="N81" s="4">
        <f>L81*M81</f>
        <v>0</v>
      </c>
      <c r="O81" s="4">
        <f>L81+N81</f>
        <v>0</v>
      </c>
    </row>
    <row r="82" spans="1:15" s="9" customFormat="1" ht="24" outlineLevel="2">
      <c r="A82" s="26" t="s">
        <v>184</v>
      </c>
      <c r="B82" s="6" t="s">
        <v>152</v>
      </c>
      <c r="C82" s="3">
        <v>3</v>
      </c>
      <c r="D82" s="6" t="s">
        <v>155</v>
      </c>
      <c r="E82" s="37" t="s">
        <v>337</v>
      </c>
      <c r="F82" s="6" t="s">
        <v>12</v>
      </c>
      <c r="G82" s="6" t="s">
        <v>156</v>
      </c>
      <c r="H82" s="6" t="s">
        <v>199</v>
      </c>
      <c r="I82" s="6" t="s">
        <v>204</v>
      </c>
      <c r="J82" s="8"/>
      <c r="K82" s="4">
        <v>12800</v>
      </c>
      <c r="L82" s="4">
        <f t="shared" si="26"/>
        <v>0</v>
      </c>
      <c r="M82" s="22">
        <v>0.2</v>
      </c>
      <c r="N82" s="4">
        <f t="shared" si="27"/>
        <v>0</v>
      </c>
      <c r="O82" s="4">
        <f t="shared" si="28"/>
        <v>0</v>
      </c>
    </row>
    <row r="83" spans="1:15" s="9" customFormat="1" ht="24" outlineLevel="2">
      <c r="A83" s="26" t="s">
        <v>184</v>
      </c>
      <c r="B83" s="6" t="s">
        <v>152</v>
      </c>
      <c r="C83" s="3">
        <v>4</v>
      </c>
      <c r="D83" s="6" t="s">
        <v>157</v>
      </c>
      <c r="E83" s="37" t="s">
        <v>338</v>
      </c>
      <c r="F83" s="6" t="s">
        <v>4</v>
      </c>
      <c r="G83" s="6" t="s">
        <v>47</v>
      </c>
      <c r="H83" s="6" t="s">
        <v>200</v>
      </c>
      <c r="I83" s="6" t="s">
        <v>204</v>
      </c>
      <c r="J83" s="8"/>
      <c r="K83" s="4">
        <v>6100</v>
      </c>
      <c r="L83" s="4">
        <f t="shared" si="26"/>
        <v>0</v>
      </c>
      <c r="M83" s="22">
        <v>0.2</v>
      </c>
      <c r="N83" s="4">
        <f t="shared" si="27"/>
        <v>0</v>
      </c>
      <c r="O83" s="4">
        <f t="shared" si="28"/>
        <v>0</v>
      </c>
    </row>
    <row r="84" spans="1:15" s="9" customFormat="1" ht="24" outlineLevel="2">
      <c r="A84" s="26" t="s">
        <v>184</v>
      </c>
      <c r="B84" s="6" t="s">
        <v>152</v>
      </c>
      <c r="C84" s="3">
        <v>5</v>
      </c>
      <c r="D84" s="6" t="s">
        <v>158</v>
      </c>
      <c r="E84" s="37" t="s">
        <v>339</v>
      </c>
      <c r="F84" s="6" t="s">
        <v>4</v>
      </c>
      <c r="G84" s="6" t="s">
        <v>47</v>
      </c>
      <c r="H84" s="6" t="s">
        <v>201</v>
      </c>
      <c r="I84" s="6" t="s">
        <v>204</v>
      </c>
      <c r="J84" s="8"/>
      <c r="K84" s="4">
        <v>6100</v>
      </c>
      <c r="L84" s="4">
        <f t="shared" si="26"/>
        <v>0</v>
      </c>
      <c r="M84" s="22">
        <v>0.2</v>
      </c>
      <c r="N84" s="4">
        <f t="shared" si="27"/>
        <v>0</v>
      </c>
      <c r="O84" s="4">
        <f t="shared" si="28"/>
        <v>0</v>
      </c>
    </row>
    <row r="85" spans="1:15" s="9" customFormat="1" ht="36" outlineLevel="2">
      <c r="A85" s="26" t="s">
        <v>184</v>
      </c>
      <c r="B85" s="6" t="s">
        <v>152</v>
      </c>
      <c r="C85" s="3">
        <v>6</v>
      </c>
      <c r="D85" s="6" t="s">
        <v>159</v>
      </c>
      <c r="E85" s="37" t="s">
        <v>340</v>
      </c>
      <c r="F85" s="6" t="s">
        <v>4</v>
      </c>
      <c r="G85" s="6" t="s">
        <v>5</v>
      </c>
      <c r="H85" s="6" t="s">
        <v>202</v>
      </c>
      <c r="I85" s="6" t="s">
        <v>204</v>
      </c>
      <c r="J85" s="8"/>
      <c r="K85" s="4">
        <v>3370</v>
      </c>
      <c r="L85" s="4">
        <f t="shared" si="26"/>
        <v>0</v>
      </c>
      <c r="M85" s="22">
        <v>0.2</v>
      </c>
      <c r="N85" s="4">
        <f t="shared" si="27"/>
        <v>0</v>
      </c>
      <c r="O85" s="4">
        <f t="shared" si="28"/>
        <v>0</v>
      </c>
    </row>
    <row r="86" spans="1:15" s="9" customFormat="1" ht="24.75" outlineLevel="2" thickBot="1">
      <c r="A86" s="26" t="s">
        <v>184</v>
      </c>
      <c r="B86" s="6" t="s">
        <v>152</v>
      </c>
      <c r="C86" s="3">
        <v>7</v>
      </c>
      <c r="D86" s="6" t="s">
        <v>160</v>
      </c>
      <c r="E86" s="37" t="s">
        <v>341</v>
      </c>
      <c r="F86" s="6" t="s">
        <v>12</v>
      </c>
      <c r="G86" s="6">
        <v>1</v>
      </c>
      <c r="H86" s="6" t="s">
        <v>203</v>
      </c>
      <c r="I86" s="6" t="s">
        <v>204</v>
      </c>
      <c r="J86" s="8"/>
      <c r="K86" s="4">
        <v>450</v>
      </c>
      <c r="L86" s="4">
        <f t="shared" si="26"/>
        <v>0</v>
      </c>
      <c r="M86" s="22">
        <v>0.2</v>
      </c>
      <c r="N86" s="4">
        <f t="shared" si="27"/>
        <v>0</v>
      </c>
      <c r="O86" s="4">
        <f t="shared" si="28"/>
        <v>0</v>
      </c>
    </row>
    <row r="87" spans="1:15" customFormat="1" ht="15.75" thickBot="1">
      <c r="A87" s="41" t="s">
        <v>195</v>
      </c>
      <c r="B87" s="42"/>
      <c r="C87" s="42"/>
      <c r="D87" s="42"/>
      <c r="E87" s="42"/>
      <c r="F87" s="42"/>
      <c r="G87" s="42"/>
      <c r="H87" s="42"/>
      <c r="I87" s="42"/>
      <c r="J87" s="42"/>
      <c r="K87" s="43"/>
      <c r="L87" s="27">
        <f>SUBTOTAL(9,L80:L86)</f>
        <v>0</v>
      </c>
      <c r="M87" s="28"/>
      <c r="N87" s="27">
        <f>SUBTOTAL(9,N80:N86)</f>
        <v>0</v>
      </c>
      <c r="O87" s="27">
        <f>SUBTOTAL(9,O80:O86)</f>
        <v>0</v>
      </c>
    </row>
    <row r="88" spans="1:15" customFormat="1" ht="15.75" thickBot="1">
      <c r="A88" s="41" t="s">
        <v>265</v>
      </c>
      <c r="B88" s="42"/>
      <c r="C88" s="42"/>
      <c r="D88" s="42"/>
      <c r="E88" s="42"/>
      <c r="F88" s="42"/>
      <c r="G88" s="42"/>
      <c r="H88" s="42"/>
      <c r="I88" s="42"/>
      <c r="J88" s="42"/>
      <c r="K88" s="43"/>
      <c r="L88" s="27">
        <f>SUBTOTAL(9,L5:L87)</f>
        <v>0</v>
      </c>
      <c r="M88" s="28"/>
      <c r="N88" s="29">
        <f>SUBTOTAL(9,N5:N87)</f>
        <v>0</v>
      </c>
      <c r="O88" s="29">
        <f>SUBTOTAL(9,O5:O87)</f>
        <v>0</v>
      </c>
    </row>
  </sheetData>
  <mergeCells count="15">
    <mergeCell ref="A77:K77"/>
    <mergeCell ref="A79:K79"/>
    <mergeCell ref="A88:K88"/>
    <mergeCell ref="A87:K87"/>
    <mergeCell ref="A32:K32"/>
    <mergeCell ref="A53:K53"/>
    <mergeCell ref="A1:O1"/>
    <mergeCell ref="A2:O2"/>
    <mergeCell ref="A3:O3"/>
    <mergeCell ref="A41:K41"/>
    <mergeCell ref="A9:K9"/>
    <mergeCell ref="A16:K16"/>
    <mergeCell ref="A20:K20"/>
    <mergeCell ref="A26:K26"/>
    <mergeCell ref="A30:K30"/>
  </mergeCells>
  <pageMargins left="0.7" right="0.7" top="0.75" bottom="0.75" header="0.3" footer="0.3"/>
  <pageSetup paperSize="8" scale="7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6" customWidth="1"/>
    <col min="3" max="3" width="29.42578125" style="11" customWidth="1"/>
    <col min="4" max="4" width="11.42578125" customWidth="1"/>
  </cols>
  <sheetData>
    <row r="1" spans="1:4">
      <c r="A1" t="s">
        <v>162</v>
      </c>
      <c r="B1" s="20">
        <v>6786892550.8400059</v>
      </c>
    </row>
    <row r="3" spans="1:4">
      <c r="B3" s="19" t="s">
        <v>163</v>
      </c>
      <c r="C3" s="6" t="s">
        <v>164</v>
      </c>
      <c r="D3" s="6" t="s">
        <v>165</v>
      </c>
    </row>
    <row r="4" spans="1:4">
      <c r="A4" s="6">
        <v>1</v>
      </c>
      <c r="B4" s="19" t="s">
        <v>21</v>
      </c>
      <c r="C4" s="5">
        <v>1219231784.8900003</v>
      </c>
      <c r="D4" s="13">
        <f>C4/$C$32</f>
        <v>0.17964506963339183</v>
      </c>
    </row>
    <row r="5" spans="1:4">
      <c r="A5" s="6">
        <v>2</v>
      </c>
      <c r="B5" s="19" t="s">
        <v>46</v>
      </c>
      <c r="C5" s="5">
        <v>1164677148.0000012</v>
      </c>
      <c r="D5" s="13">
        <f>C5/$B$1</f>
        <v>0.17160683468546301</v>
      </c>
    </row>
    <row r="6" spans="1:4">
      <c r="A6" s="6">
        <v>3</v>
      </c>
      <c r="B6" s="19" t="s">
        <v>68</v>
      </c>
      <c r="C6" s="5">
        <v>934563507.10999954</v>
      </c>
      <c r="D6" s="13">
        <f t="shared" ref="D6:D31" si="0">C6/$B$1</f>
        <v>0.13770123810112916</v>
      </c>
    </row>
    <row r="7" spans="1:4">
      <c r="A7" s="6">
        <v>4</v>
      </c>
      <c r="B7" s="17" t="s">
        <v>3</v>
      </c>
      <c r="C7" s="5">
        <v>772227098.75999999</v>
      </c>
      <c r="D7" s="13">
        <f t="shared" si="0"/>
        <v>0.11378213121473719</v>
      </c>
    </row>
    <row r="8" spans="1:4">
      <c r="A8" s="6">
        <v>5</v>
      </c>
      <c r="B8" s="19" t="s">
        <v>24</v>
      </c>
      <c r="C8" s="5">
        <v>747708679.58000004</v>
      </c>
      <c r="D8" s="13">
        <f t="shared" si="0"/>
        <v>0.11016951778431457</v>
      </c>
    </row>
    <row r="9" spans="1:4" ht="17.25" customHeight="1">
      <c r="A9" s="6">
        <v>6</v>
      </c>
      <c r="B9" s="19" t="s">
        <v>28</v>
      </c>
      <c r="C9" s="5">
        <v>439475777.16999996</v>
      </c>
      <c r="D9" s="13">
        <f t="shared" si="0"/>
        <v>6.4753607616140407E-2</v>
      </c>
    </row>
    <row r="10" spans="1:4">
      <c r="A10" s="6">
        <v>7</v>
      </c>
      <c r="B10" s="21" t="s">
        <v>62</v>
      </c>
      <c r="C10" s="5">
        <v>420402230</v>
      </c>
      <c r="D10" s="13">
        <f t="shared" si="0"/>
        <v>6.1943257072482646E-2</v>
      </c>
    </row>
    <row r="11" spans="1:4">
      <c r="A11" s="6">
        <v>8</v>
      </c>
      <c r="B11" s="19" t="s">
        <v>9</v>
      </c>
      <c r="C11" s="5">
        <v>295831899</v>
      </c>
      <c r="D11" s="13">
        <f t="shared" si="0"/>
        <v>4.3588711149314605E-2</v>
      </c>
    </row>
    <row r="12" spans="1:4">
      <c r="A12" s="6">
        <v>9</v>
      </c>
      <c r="B12" s="19" t="s">
        <v>13</v>
      </c>
      <c r="C12" s="5">
        <v>199999848</v>
      </c>
      <c r="D12" s="13">
        <f t="shared" si="0"/>
        <v>2.946854491975805E-2</v>
      </c>
    </row>
    <row r="13" spans="1:4">
      <c r="A13" s="6">
        <v>10</v>
      </c>
      <c r="B13" s="19" t="s">
        <v>6</v>
      </c>
      <c r="C13" s="5">
        <v>126716354.72</v>
      </c>
      <c r="D13" s="13">
        <f t="shared" si="0"/>
        <v>1.8670747145439405E-2</v>
      </c>
    </row>
    <row r="14" spans="1:4">
      <c r="A14" s="6">
        <v>11</v>
      </c>
      <c r="B14" s="19" t="s">
        <v>85</v>
      </c>
      <c r="C14" s="5">
        <v>84944900</v>
      </c>
      <c r="D14" s="13">
        <f t="shared" si="0"/>
        <v>1.2516022518948892E-2</v>
      </c>
    </row>
    <row r="15" spans="1:4">
      <c r="A15" s="6">
        <v>12</v>
      </c>
      <c r="B15" s="19" t="s">
        <v>161</v>
      </c>
      <c r="C15" s="5">
        <v>76516600</v>
      </c>
      <c r="D15" s="13">
        <f t="shared" si="0"/>
        <v>1.1274172889407189E-2</v>
      </c>
    </row>
    <row r="16" spans="1:4">
      <c r="A16" s="6">
        <v>13</v>
      </c>
      <c r="B16" s="19" t="s">
        <v>149</v>
      </c>
      <c r="C16" s="5">
        <v>55540800</v>
      </c>
      <c r="D16" s="13">
        <f t="shared" si="0"/>
        <v>8.1835390178861423E-3</v>
      </c>
    </row>
    <row r="17" spans="1:4">
      <c r="A17" s="6">
        <v>14</v>
      </c>
      <c r="B17" s="19" t="s">
        <v>25</v>
      </c>
      <c r="C17" s="5">
        <v>48216077.560000002</v>
      </c>
      <c r="D17" s="13">
        <f t="shared" si="0"/>
        <v>7.1042936364201547E-3</v>
      </c>
    </row>
    <row r="18" spans="1:4">
      <c r="A18" s="6">
        <v>15</v>
      </c>
      <c r="B18" s="19" t="s">
        <v>82</v>
      </c>
      <c r="C18" s="5">
        <v>46057192</v>
      </c>
      <c r="D18" s="13">
        <f t="shared" si="0"/>
        <v>6.7861973141595637E-3</v>
      </c>
    </row>
    <row r="19" spans="1:4">
      <c r="A19" s="6">
        <v>16</v>
      </c>
      <c r="B19" s="19" t="s">
        <v>84</v>
      </c>
      <c r="C19" s="5">
        <v>22296987.199999999</v>
      </c>
      <c r="D19" s="13">
        <f t="shared" si="0"/>
        <v>3.2853013412213706E-3</v>
      </c>
    </row>
    <row r="20" spans="1:4">
      <c r="A20" s="6">
        <v>17</v>
      </c>
      <c r="B20" s="21" t="s">
        <v>45</v>
      </c>
      <c r="C20" s="5">
        <v>20487565</v>
      </c>
      <c r="D20" s="13">
        <f t="shared" si="0"/>
        <v>3.0186959417037298E-3</v>
      </c>
    </row>
    <row r="21" spans="1:4">
      <c r="A21" s="6">
        <v>18</v>
      </c>
      <c r="B21" s="19" t="s">
        <v>65</v>
      </c>
      <c r="C21" s="4">
        <v>18267940</v>
      </c>
      <c r="D21" s="13">
        <f t="shared" si="0"/>
        <v>2.691650098061299E-3</v>
      </c>
    </row>
    <row r="22" spans="1:4">
      <c r="A22" s="6">
        <v>19</v>
      </c>
      <c r="B22" s="19" t="s">
        <v>80</v>
      </c>
      <c r="C22" s="5">
        <v>17297120</v>
      </c>
      <c r="D22" s="13">
        <f t="shared" si="0"/>
        <v>2.5486067254533382E-3</v>
      </c>
    </row>
    <row r="23" spans="1:4">
      <c r="A23" s="6">
        <v>20</v>
      </c>
      <c r="B23" s="18" t="s">
        <v>64</v>
      </c>
      <c r="C23" s="5">
        <v>14351662</v>
      </c>
      <c r="D23" s="13">
        <f t="shared" si="0"/>
        <v>2.1146145887080106E-3</v>
      </c>
    </row>
    <row r="24" spans="1:4">
      <c r="A24" s="6">
        <v>21</v>
      </c>
      <c r="B24" s="19" t="s">
        <v>14</v>
      </c>
      <c r="C24" s="5">
        <v>12885051</v>
      </c>
      <c r="D24" s="13">
        <f t="shared" si="0"/>
        <v>1.8985199638095393E-3</v>
      </c>
    </row>
    <row r="25" spans="1:4">
      <c r="A25" s="6">
        <v>22</v>
      </c>
      <c r="B25" s="19" t="s">
        <v>38</v>
      </c>
      <c r="C25" s="5">
        <v>12253753</v>
      </c>
      <c r="D25" s="13">
        <f t="shared" si="0"/>
        <v>1.8055027257626714E-3</v>
      </c>
    </row>
    <row r="26" spans="1:4">
      <c r="A26" s="6">
        <v>23</v>
      </c>
      <c r="B26" s="19" t="s">
        <v>83</v>
      </c>
      <c r="C26" s="5">
        <v>9999176</v>
      </c>
      <c r="D26" s="13">
        <f t="shared" si="0"/>
        <v>1.4733069552961191E-3</v>
      </c>
    </row>
    <row r="27" spans="1:4">
      <c r="A27" s="6">
        <v>24</v>
      </c>
      <c r="B27" s="19" t="s">
        <v>81</v>
      </c>
      <c r="C27" s="5">
        <v>9635482</v>
      </c>
      <c r="D27" s="13">
        <f t="shared" si="0"/>
        <v>1.4197192496892303E-3</v>
      </c>
    </row>
    <row r="28" spans="1:4">
      <c r="A28" s="6">
        <v>25</v>
      </c>
      <c r="B28" s="19" t="s">
        <v>53</v>
      </c>
      <c r="C28" s="5">
        <v>7782670</v>
      </c>
      <c r="D28" s="13">
        <f t="shared" si="0"/>
        <v>1.146720673960979E-3</v>
      </c>
    </row>
    <row r="29" spans="1:4">
      <c r="A29" s="6">
        <v>26</v>
      </c>
      <c r="B29" s="18" t="s">
        <v>22</v>
      </c>
      <c r="C29" s="5">
        <v>5022305</v>
      </c>
      <c r="D29" s="13">
        <f t="shared" si="0"/>
        <v>7.4000066486663255E-4</v>
      </c>
    </row>
    <row r="30" spans="1:4">
      <c r="A30" s="6">
        <v>27</v>
      </c>
      <c r="B30" s="19" t="s">
        <v>63</v>
      </c>
      <c r="C30" s="5">
        <v>2849718.9</v>
      </c>
      <c r="D30" s="13">
        <f t="shared" si="0"/>
        <v>4.1988566617977378E-4</v>
      </c>
    </row>
    <row r="31" spans="1:4">
      <c r="A31" s="6">
        <v>28</v>
      </c>
      <c r="B31" s="19" t="s">
        <v>77</v>
      </c>
      <c r="C31" s="5">
        <v>1653223.95</v>
      </c>
      <c r="D31" s="13">
        <f t="shared" si="0"/>
        <v>2.4359070629391096E-4</v>
      </c>
    </row>
    <row r="32" spans="1:4" ht="30.75" customHeight="1">
      <c r="C32" s="14">
        <f>SUM(C4:C31)</f>
        <v>6786892550.8400011</v>
      </c>
      <c r="D32" s="15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2021-07-23T10:21:47Z</cp:lastPrinted>
  <dcterms:created xsi:type="dcterms:W3CDTF">2021-06-18T20:01:58Z</dcterms:created>
  <dcterms:modified xsi:type="dcterms:W3CDTF">2021-08-26T08:51:46Z</dcterms:modified>
</cp:coreProperties>
</file>