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9548CD20-9F6B-47F5-BDD3-8F29645B4275}" xr6:coauthVersionLast="36" xr6:coauthVersionMax="36" xr10:uidLastSave="{00000000-0000-0000-0000-000000000000}"/>
  <bookViews>
    <workbookView xWindow="0" yWindow="0" windowWidth="24240" windowHeight="11625" xr2:uid="{00000000-000D-0000-FFFF-FFFF0000000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materijala'!$A$4:$O$46</definedName>
    <definedName name="_xlnm.Print_Titles" localSheetId="0">'specifikacija materijala'!$4:$4</definedName>
  </definedNames>
  <calcPr calcId="191029"/>
</workbook>
</file>

<file path=xl/calcChain.xml><?xml version="1.0" encoding="utf-8"?>
<calcChain xmlns="http://schemas.openxmlformats.org/spreadsheetml/2006/main">
  <c r="L5" i="1" l="1"/>
  <c r="L6" i="1" s="1"/>
  <c r="L7" i="1"/>
  <c r="L8" i="1"/>
  <c r="L9" i="1"/>
  <c r="L10" i="1"/>
  <c r="L1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12" i="1" l="1"/>
  <c r="L46" i="1"/>
  <c r="N37" i="1"/>
  <c r="O37" i="1" s="1"/>
  <c r="N25" i="1"/>
  <c r="O25" i="1" s="1"/>
  <c r="N13" i="1"/>
  <c r="N36" i="1"/>
  <c r="O36" i="1" s="1"/>
  <c r="N24" i="1"/>
  <c r="O24" i="1" s="1"/>
  <c r="N35" i="1"/>
  <c r="O35" i="1" s="1"/>
  <c r="N23" i="1"/>
  <c r="O23" i="1" s="1"/>
  <c r="N34" i="1"/>
  <c r="O34" i="1" s="1"/>
  <c r="N22" i="1"/>
  <c r="O22" i="1" s="1"/>
  <c r="N45" i="1"/>
  <c r="O45" i="1" s="1"/>
  <c r="N33" i="1"/>
  <c r="O33" i="1" s="1"/>
  <c r="N21" i="1"/>
  <c r="O21" i="1" s="1"/>
  <c r="N11" i="1"/>
  <c r="O11" i="1" s="1"/>
  <c r="N44" i="1"/>
  <c r="O44" i="1" s="1"/>
  <c r="N32" i="1"/>
  <c r="O32" i="1" s="1"/>
  <c r="N20" i="1"/>
  <c r="O20" i="1" s="1"/>
  <c r="N10" i="1"/>
  <c r="O10" i="1" s="1"/>
  <c r="N43" i="1"/>
  <c r="O43" i="1" s="1"/>
  <c r="N31" i="1"/>
  <c r="O31" i="1" s="1"/>
  <c r="N19" i="1"/>
  <c r="O19" i="1" s="1"/>
  <c r="N9" i="1"/>
  <c r="O9" i="1" s="1"/>
  <c r="N42" i="1"/>
  <c r="O42" i="1" s="1"/>
  <c r="N30" i="1"/>
  <c r="O30" i="1" s="1"/>
  <c r="N18" i="1"/>
  <c r="O18" i="1" s="1"/>
  <c r="N8" i="1"/>
  <c r="O8" i="1" s="1"/>
  <c r="N41" i="1"/>
  <c r="O41" i="1" s="1"/>
  <c r="N29" i="1"/>
  <c r="O29" i="1" s="1"/>
  <c r="N17" i="1"/>
  <c r="O17" i="1" s="1"/>
  <c r="N7" i="1"/>
  <c r="N40" i="1"/>
  <c r="O40" i="1" s="1"/>
  <c r="N28" i="1"/>
  <c r="O28" i="1" s="1"/>
  <c r="N16" i="1"/>
  <c r="O16" i="1" s="1"/>
  <c r="N5" i="1"/>
  <c r="N6" i="1" s="1"/>
  <c r="N39" i="1"/>
  <c r="O39" i="1" s="1"/>
  <c r="N27" i="1"/>
  <c r="O27" i="1" s="1"/>
  <c r="N15" i="1"/>
  <c r="O15" i="1" s="1"/>
  <c r="N38" i="1"/>
  <c r="O38" i="1" s="1"/>
  <c r="N26" i="1"/>
  <c r="O26" i="1" s="1"/>
  <c r="N14" i="1"/>
  <c r="O14" i="1" s="1"/>
  <c r="L47" i="1" l="1"/>
  <c r="N12" i="1"/>
  <c r="N46" i="1"/>
  <c r="O5" i="1"/>
  <c r="O6" i="1" s="1"/>
  <c r="O7" i="1"/>
  <c r="O12" i="1" s="1"/>
  <c r="O13" i="1"/>
  <c r="O46" i="1" s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47" i="1" l="1"/>
  <c r="D32" i="2"/>
  <c r="O47" i="1" l="1"/>
</calcChain>
</file>

<file path=xl/sharedStrings.xml><?xml version="1.0" encoding="utf-8"?>
<sst xmlns="http://schemas.openxmlformats.org/spreadsheetml/2006/main" count="332" uniqueCount="171">
  <si>
    <t>Назив партије</t>
  </si>
  <si>
    <t>Назив ставке</t>
  </si>
  <si>
    <t xml:space="preserve">Произвођач </t>
  </si>
  <si>
    <t>MAKLER</t>
  </si>
  <si>
    <t>pakovanje</t>
  </si>
  <si>
    <t>EUROMEDICINA</t>
  </si>
  <si>
    <t>LABTEH</t>
  </si>
  <si>
    <t>komad</t>
  </si>
  <si>
    <t>VICOR</t>
  </si>
  <si>
    <t>SUPERLAB</t>
  </si>
  <si>
    <t>MAGNA PHARMACIA</t>
  </si>
  <si>
    <t>NEOMEDICA</t>
  </si>
  <si>
    <t>YUNICOM</t>
  </si>
  <si>
    <t>PROMEDIA</t>
  </si>
  <si>
    <t>EURODIJAGNOSTIKA</t>
  </si>
  <si>
    <t>SCORE</t>
  </si>
  <si>
    <t>MEDIAKTIVA</t>
  </si>
  <si>
    <t>INTERLAB</t>
  </si>
  <si>
    <t>DIAGON</t>
  </si>
  <si>
    <t>REMED</t>
  </si>
  <si>
    <t>REMED/STIGA</t>
  </si>
  <si>
    <t>96 testova</t>
  </si>
  <si>
    <t>BIOTEC MEDICAL</t>
  </si>
  <si>
    <t>DIALAB</t>
  </si>
  <si>
    <t>ADOC</t>
  </si>
  <si>
    <t>PRIMAX</t>
  </si>
  <si>
    <t>Reagensi i potrošni materijal za specifično fizičko hemijsko određivanje urina najmanje 10 analiza</t>
  </si>
  <si>
    <t>Test trake za analizu urina - minimum 10 parametara</t>
  </si>
  <si>
    <t>MIT</t>
  </si>
  <si>
    <t>ELITECH</t>
  </si>
  <si>
    <t>UNI-CHEM</t>
  </si>
  <si>
    <t>elta 90</t>
  </si>
  <si>
    <t>Laboratorijski testovi i reagensi za ELISA aparate: STRIP RIDER AWARNES STST FAX, ELISA CITAC 2700  BIOMERIEUX, WASHER FAX 2600, WASHER  470 BIOMERIEUX, ELISA CITAC RT-6100/RAYTOO</t>
  </si>
  <si>
    <t>Aspergilus fumigatus Ig G-ELISA</t>
  </si>
  <si>
    <t>Aspergilus fumigatus Ig M-ELISA</t>
  </si>
  <si>
    <t>ELISA test za detekciju manan antigena</t>
  </si>
  <si>
    <t>Candida аlbicans Ig G ELISA</t>
  </si>
  <si>
    <t>Candida аlbicans Ig M ELISA</t>
  </si>
  <si>
    <t>BIOMEDICA MP</t>
  </si>
  <si>
    <t>Laboratorijski testovi i reagensi za aparat Sacace RT-PCR SaCycler</t>
  </si>
  <si>
    <t xml:space="preserve">PCR REAL TIME BORRELIA BURGDORFERI </t>
  </si>
  <si>
    <t xml:space="preserve">PCR REAL TIME HCV KVALITATIVNI </t>
  </si>
  <si>
    <t xml:space="preserve">PCR REAL TIME HELICOB. PYLORI </t>
  </si>
  <si>
    <t>RT PCR HCV kvantitativni DX</t>
  </si>
  <si>
    <t>Magno-Virus - For rapid magnetic purification of viral RNA and DNA</t>
  </si>
  <si>
    <t xml:space="preserve">Real-time PCR, Chlamydia trachomatis,/Ureaplasma /Mycoplasma hominis/Mycoplasma genitalium </t>
  </si>
  <si>
    <t xml:space="preserve">RT PCR HBV kvantitativni </t>
  </si>
  <si>
    <t xml:space="preserve">RT PCR HPV High risk screen </t>
  </si>
  <si>
    <t xml:space="preserve">RT PCR West Nile virus </t>
  </si>
  <si>
    <t>HCV Genotype Plus Real TM PCR</t>
  </si>
  <si>
    <t>Ribo-Sorb - RNA/DNA purification kit from plasma, serum, liquor, tissue, feces, etc.</t>
  </si>
  <si>
    <t>T.vaginalis/ N. gonorrhoeae Real-TM-Real Time PCR</t>
  </si>
  <si>
    <t xml:space="preserve">RT PCR Legionela Pnumophila </t>
  </si>
  <si>
    <t>RT PCR Clamydia pneumoniae /Mycoplasma pneumoniae</t>
  </si>
  <si>
    <t>RT PCR HIV kvantitativni DX</t>
  </si>
  <si>
    <t xml:space="preserve">RT PCR Bacillus anthracis </t>
  </si>
  <si>
    <t xml:space="preserve">RT PCR Herpes simplex I/II tipizacija </t>
  </si>
  <si>
    <t>RT PCR BK/JC viruse</t>
  </si>
  <si>
    <t>DNA/RNA-Prep (RNA/DNA purification kit from plasma, serum, liquor, tissue, feces, etc)</t>
  </si>
  <si>
    <t xml:space="preserve">RT PCR Pnumocystis carini </t>
  </si>
  <si>
    <t xml:space="preserve">RT PCR Cryptococcus neoformans </t>
  </si>
  <si>
    <t>kit za ekstrakciju nukleinskih kiselina za detekciju B. burgdorferi</t>
  </si>
  <si>
    <t>kit za ekstrakciju nukleinskih kiselina za detekciju HCV-a</t>
  </si>
  <si>
    <t>kit za ekstrakciju nukleinskih kiselina za detekciju H. pilory</t>
  </si>
  <si>
    <t>kit za ekstrakciju nukleinskih kiselina za detekciju seksualno prenosivih bolesti</t>
  </si>
  <si>
    <t>kit za ekstrakciju nukleinskih kiselina za detekciju HBV-a</t>
  </si>
  <si>
    <t>kit za ekstrakciju nukleinskih kiselina za detekciju HPV-a</t>
  </si>
  <si>
    <t>kit za ekstrakciju nukleinskih kiselina za detekciju WNV-a</t>
  </si>
  <si>
    <t>kit za ekstrakciju nukleinskih kiselina za detekciju L. pneumophila</t>
  </si>
  <si>
    <t>kit za ekstrakciju nukleinskih kiselina za detekciju C. i M. pneumoniae</t>
  </si>
  <si>
    <t>kit za ekstrakciju nukleinskih kiselina za detekciju B. anthracis</t>
  </si>
  <si>
    <t>kit za ekstrakciju nukleinskih kiselina za detekciju HSV-a</t>
  </si>
  <si>
    <t>kit za ekstrakciju nukleinskih kiselina za detekciju P. carini</t>
  </si>
  <si>
    <t>VIVOGEN</t>
  </si>
  <si>
    <t>ALLURA MED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</si>
  <si>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</si>
  <si>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</si>
  <si>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</si>
  <si>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</si>
  <si>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</si>
  <si>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</si>
  <si>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</si>
  <si>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</si>
  <si>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</si>
  <si>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</si>
  <si>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</si>
  <si>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</si>
  <si>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</si>
  <si>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97</t>
  </si>
  <si>
    <t>Партија 127</t>
  </si>
  <si>
    <t>Партија 146</t>
  </si>
  <si>
    <t>Партија 97 укупно</t>
  </si>
  <si>
    <t>Партија 127 укупно</t>
  </si>
  <si>
    <t>Партија 146 укупно</t>
  </si>
  <si>
    <t>CYBOW 10M</t>
  </si>
  <si>
    <t>DFI</t>
  </si>
  <si>
    <t>Aspergillus fumigatus IgG, ELISA</t>
  </si>
  <si>
    <t>Aspergillus fumigatus IgM, ELISA</t>
  </si>
  <si>
    <t>Dynamiker Candida Mannan Assay</t>
  </si>
  <si>
    <t>Candida albicans IgG, ELISA</t>
  </si>
  <si>
    <t>Candida albicans IgM, ELISA</t>
  </si>
  <si>
    <t>IBL</t>
  </si>
  <si>
    <t>Dynamiker Biotechnology</t>
  </si>
  <si>
    <t>NovaTec</t>
  </si>
  <si>
    <t>Borrelia burgdorferi sensu lato Real-TM - Real Time PCR kit</t>
  </si>
  <si>
    <t>HCV Real-TM Qual - Real Time PCR Test for detection of HCV (25 μl Reaction Mix)</t>
  </si>
  <si>
    <t>Helicobacter pylori Real-TM - Real Time PCR kit</t>
  </si>
  <si>
    <t>HCV Real-TM Quant Dx - Real Time PCR Test for quantitative detection of HCV - 50 μl Reaction Mix</t>
  </si>
  <si>
    <t>С.trachomatis/Ureapl./M.hominis/M.genitalium Real-TM</t>
  </si>
  <si>
    <t>HBV Real-TM Quant - Real Time PCR kit (25 μl Reaction Mix)</t>
  </si>
  <si>
    <t>HPV 14 Screen &amp; 16,18,45 Typing Real-TM Quant</t>
  </si>
  <si>
    <t>West Nile Virus Real-TM - Real Time PCR test for detection of WNV</t>
  </si>
  <si>
    <t>HCV Genotype Plus Real-TM - Real Time PCR kit for detection of 1a,1b, 2, 3a, 4, 5a, 6 genotypes</t>
  </si>
  <si>
    <t>T. vaginalis/N.gonorrhoeae Real-TM</t>
  </si>
  <si>
    <t>Legionella pneumophila Real-TM - Real Time PCR kit</t>
  </si>
  <si>
    <t>Mycoplasma pneumoniae / Chl. pneumoniae Real-TM - Real Time PCR kit</t>
  </si>
  <si>
    <t>HIV Real-TM Quant Dx - Real Time PCR Test for quantitative detection of HIV - viral load detection</t>
  </si>
  <si>
    <t>Bacillus anthracis Real-TM, Real Time PCR kit</t>
  </si>
  <si>
    <t>HSV 1/2 Typing Real-TM Real Time PCR kit</t>
  </si>
  <si>
    <t>JCV/BKV Virus Real-TM Quant</t>
  </si>
  <si>
    <t>Pneumocystis jirovecii (carinii) Real-TM - Real Time Test with silica DNA extraction kit</t>
  </si>
  <si>
    <t>Cryptococcus neoformans Real-TM - Real Time PCR Test for detection of Cryptococcus neoformans</t>
  </si>
  <si>
    <t>DNA-Sorb-A - DNA Extraction Kit from clinical material (smears,scrapes, urine)</t>
  </si>
  <si>
    <t>DNA-Sorb-B - DNA extraction kit from whole blood, plasma, liquor, sputum, bioptats, etc.</t>
  </si>
  <si>
    <t>Sacace</t>
  </si>
  <si>
    <t>Promedia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</si>
  <si>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</si>
  <si>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</si>
  <si>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Укупна вредност уговора</t>
  </si>
  <si>
    <t>Јединична цена без ПДВ-а</t>
  </si>
  <si>
    <t>Укупна цена без ПДВ-а</t>
  </si>
  <si>
    <t>Укупна цена са ПДВ-ом</t>
  </si>
  <si>
    <t>RGN212991</t>
  </si>
  <si>
    <t>RGN213796</t>
  </si>
  <si>
    <t>RGN213797</t>
  </si>
  <si>
    <t>RGN213798</t>
  </si>
  <si>
    <t>RGN213799</t>
  </si>
  <si>
    <t>RGN213800</t>
  </si>
  <si>
    <t>RGN214224</t>
  </si>
  <si>
    <t>RGN214225</t>
  </si>
  <si>
    <t>RGN214226</t>
  </si>
  <si>
    <t>RGN214227</t>
  </si>
  <si>
    <t>RGN214228</t>
  </si>
  <si>
    <t>RGN214229</t>
  </si>
  <si>
    <t>RGN214230</t>
  </si>
  <si>
    <t>RGN214231</t>
  </si>
  <si>
    <t>RGN214232</t>
  </si>
  <si>
    <t>RGN214233</t>
  </si>
  <si>
    <t>RGN214234</t>
  </si>
  <si>
    <t>RGN214235</t>
  </si>
  <si>
    <t>RGN214236</t>
  </si>
  <si>
    <t>RGN214237</t>
  </si>
  <si>
    <t>RGN214238</t>
  </si>
  <si>
    <t>RGN214239</t>
  </si>
  <si>
    <t>RGN214240</t>
  </si>
  <si>
    <t>RGN214241</t>
  </si>
  <si>
    <t>RGN214242</t>
  </si>
  <si>
    <t>RGN214243</t>
  </si>
  <si>
    <t>RGN214244</t>
  </si>
  <si>
    <t>RGN214245</t>
  </si>
  <si>
    <t>RGN214246</t>
  </si>
  <si>
    <t>RGN214247</t>
  </si>
  <si>
    <t>RGN214248</t>
  </si>
  <si>
    <t>RGN214249</t>
  </si>
  <si>
    <t>RGN214250</t>
  </si>
  <si>
    <t>RGN214251</t>
  </si>
  <si>
    <t>RGN214252</t>
  </si>
  <si>
    <t>RGN214253</t>
  </si>
  <si>
    <t>RGN214254</t>
  </si>
  <si>
    <t>RGN214255</t>
  </si>
  <si>
    <t>RGN214256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</si>
</sst>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7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2" applyNumberFormat="0" applyAlignment="0" applyProtection="0"/>
    <xf numFmtId="0" fontId="17" fillId="24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4" fillId="0" borderId="7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2" applyNumberFormat="0" applyAlignment="0" applyProtection="0"/>
    <xf numFmtId="0" fontId="23" fillId="10" borderId="2" applyNumberFormat="0" applyAlignment="0" applyProtection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3" fillId="10" borderId="2" applyNumberFormat="0" applyAlignment="0" applyProtection="0"/>
    <xf numFmtId="0" fontId="16" fillId="23" borderId="2" applyNumberForma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5" fillId="26" borderId="8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9" fontId="4" fillId="0" borderId="0" xfId="0" applyNumberFormat="1" applyFont="1"/>
    <xf numFmtId="4" fontId="4" fillId="0" borderId="0" xfId="0" applyNumberFormat="1" applyFont="1"/>
    <xf numFmtId="0" fontId="32" fillId="0" borderId="0" xfId="0" applyFont="1" applyFill="1"/>
    <xf numFmtId="0" fontId="4" fillId="0" borderId="1" xfId="0" applyFont="1" applyBorder="1" applyAlignment="1">
      <alignment horizontal="center" vertical="center"/>
    </xf>
    <xf numFmtId="4" fontId="3" fillId="27" borderId="14" xfId="0" applyNumberFormat="1" applyFont="1" applyFill="1" applyBorder="1" applyAlignment="1">
      <alignment horizontal="center" vertical="center"/>
    </xf>
    <xf numFmtId="9" fontId="3" fillId="27" borderId="12" xfId="0" applyNumberFormat="1" applyFont="1" applyFill="1" applyBorder="1" applyAlignment="1">
      <alignment horizontal="center" vertical="center"/>
    </xf>
    <xf numFmtId="4" fontId="3" fillId="27" borderId="1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2" fillId="27" borderId="14" xfId="0" applyFont="1" applyFill="1" applyBorder="1" applyAlignment="1">
      <alignment horizontal="right" vertical="center"/>
    </xf>
    <xf numFmtId="0" fontId="32" fillId="27" borderId="11" xfId="0" applyFont="1" applyFill="1" applyBorder="1" applyAlignment="1">
      <alignment horizontal="right" vertical="center"/>
    </xf>
    <xf numFmtId="0" fontId="32" fillId="27" borderId="12" xfId="0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07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00000000-0005-0000-0000-000020000000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00000000-0005-0000-0000-000030000000}"/>
    <cellStyle name="Normal 10 2" xfId="20" xr:uid="{00000000-0005-0000-0000-000031000000}"/>
    <cellStyle name="Normal 11" xfId="3" xr:uid="{00000000-0005-0000-0000-000032000000}"/>
    <cellStyle name="Normal 11 2" xfId="23" xr:uid="{00000000-0005-0000-0000-000033000000}"/>
    <cellStyle name="Normal 13" xfId="22" xr:uid="{00000000-0005-0000-0000-000034000000}"/>
    <cellStyle name="Normal 13 2" xfId="97" xr:uid="{00000000-0005-0000-0000-000035000000}"/>
    <cellStyle name="Normal 13 3" xfId="105" xr:uid="{00000000-0005-0000-0000-000036000000}"/>
    <cellStyle name="Normal 16" xfId="21" xr:uid="{00000000-0005-0000-0000-000037000000}"/>
    <cellStyle name="Normal 2" xfId="7" xr:uid="{00000000-0005-0000-0000-000038000000}"/>
    <cellStyle name="Normal 2 16" xfId="14" xr:uid="{00000000-0005-0000-0000-000039000000}"/>
    <cellStyle name="Normal 2 17" xfId="15" xr:uid="{00000000-0005-0000-0000-00003A000000}"/>
    <cellStyle name="Normal 2 18" xfId="19" xr:uid="{00000000-0005-0000-0000-00003B000000}"/>
    <cellStyle name="Normal 2 18 2" xfId="98" xr:uid="{00000000-0005-0000-0000-00003C000000}"/>
    <cellStyle name="Normal 2 18 3" xfId="104" xr:uid="{00000000-0005-0000-0000-00003D000000}"/>
    <cellStyle name="Normal 2 2" xfId="65" xr:uid="{00000000-0005-0000-0000-00003E000000}"/>
    <cellStyle name="Normal 2 2 2" xfId="82" xr:uid="{00000000-0005-0000-0000-00003F000000}"/>
    <cellStyle name="Normal 2 3" xfId="64" xr:uid="{00000000-0005-0000-0000-000040000000}"/>
    <cellStyle name="Normal 2 3 2" xfId="99" xr:uid="{00000000-0005-0000-0000-000041000000}"/>
    <cellStyle name="Normal 2 4" xfId="81" xr:uid="{00000000-0005-0000-0000-000042000000}"/>
    <cellStyle name="Normal 3" xfId="8" xr:uid="{00000000-0005-0000-0000-000043000000}"/>
    <cellStyle name="Normal 3 2" xfId="9" xr:uid="{00000000-0005-0000-0000-000044000000}"/>
    <cellStyle name="Normal 3 2 2" xfId="100" xr:uid="{00000000-0005-0000-0000-000045000000}"/>
    <cellStyle name="Normal 3 3" xfId="16" xr:uid="{00000000-0005-0000-0000-000046000000}"/>
    <cellStyle name="Normal 4" xfId="18" xr:uid="{00000000-0005-0000-0000-000047000000}"/>
    <cellStyle name="Normal 4 2" xfId="66" xr:uid="{00000000-0005-0000-0000-000048000000}"/>
    <cellStyle name="Normal 4 2 2" xfId="84" xr:uid="{00000000-0005-0000-0000-000049000000}"/>
    <cellStyle name="Normal 4 3" xfId="83" xr:uid="{00000000-0005-0000-0000-00004A000000}"/>
    <cellStyle name="Normal 4 3 2" xfId="101" xr:uid="{00000000-0005-0000-0000-00004B000000}"/>
    <cellStyle name="Normal 5" xfId="2" xr:uid="{00000000-0005-0000-0000-00004C000000}"/>
    <cellStyle name="Normal 5 2" xfId="67" xr:uid="{00000000-0005-0000-0000-00004D000000}"/>
    <cellStyle name="Normal 5 3" xfId="102" xr:uid="{00000000-0005-0000-0000-00004E000000}"/>
    <cellStyle name="Normal 6" xfId="5" xr:uid="{00000000-0005-0000-0000-00004F000000}"/>
    <cellStyle name="Normal 6 2" xfId="85" xr:uid="{00000000-0005-0000-0000-000050000000}"/>
    <cellStyle name="Normal 6 3" xfId="68" xr:uid="{00000000-0005-0000-0000-000051000000}"/>
    <cellStyle name="Normal 7" xfId="4" xr:uid="{00000000-0005-0000-0000-000052000000}"/>
    <cellStyle name="Normal 7 2" xfId="69" xr:uid="{00000000-0005-0000-0000-000053000000}"/>
    <cellStyle name="Normal 8" xfId="13" xr:uid="{00000000-0005-0000-0000-000054000000}"/>
    <cellStyle name="Normal 9" xfId="25" xr:uid="{00000000-0005-0000-0000-000055000000}"/>
    <cellStyle name="Normal 9 2" xfId="103" xr:uid="{00000000-0005-0000-0000-000056000000}"/>
    <cellStyle name="Normal_Priznto djuture" xfId="1" xr:uid="{00000000-0005-0000-0000-000057000000}"/>
    <cellStyle name="Note 2" xfId="70" xr:uid="{00000000-0005-0000-0000-00005A000000}"/>
    <cellStyle name="Note 2 2" xfId="78" xr:uid="{00000000-0005-0000-0000-00005B000000}"/>
    <cellStyle name="Note 2 3" xfId="94" xr:uid="{00000000-0005-0000-0000-00005C000000}"/>
    <cellStyle name="Output 2" xfId="71" xr:uid="{00000000-0005-0000-0000-00005D000000}"/>
    <cellStyle name="Output 2 2" xfId="79" xr:uid="{00000000-0005-0000-0000-00005E000000}"/>
    <cellStyle name="Output 2 3" xfId="86" xr:uid="{00000000-0005-0000-0000-00005F000000}"/>
    <cellStyle name="Output 2 4" xfId="88" xr:uid="{00000000-0005-0000-0000-000060000000}"/>
    <cellStyle name="Output 2 5" xfId="92" xr:uid="{00000000-0005-0000-0000-000061000000}"/>
    <cellStyle name="Percent 2" xfId="72" xr:uid="{00000000-0005-0000-0000-000062000000}"/>
    <cellStyle name="Standard 2" xfId="12" xr:uid="{00000000-0005-0000-0000-000063000000}"/>
    <cellStyle name="Standard 3" xfId="11" xr:uid="{00000000-0005-0000-0000-000064000000}"/>
    <cellStyle name="Title 2" xfId="73" xr:uid="{00000000-0005-0000-0000-000065000000}"/>
    <cellStyle name="Total 2" xfId="74" xr:uid="{00000000-0005-0000-0000-000066000000}"/>
    <cellStyle name="Total 2 2" xfId="80" xr:uid="{00000000-0005-0000-0000-000067000000}"/>
    <cellStyle name="Total 2 3" xfId="87" xr:uid="{00000000-0005-0000-0000-000068000000}"/>
    <cellStyle name="Total 2 4" xfId="89" xr:uid="{00000000-0005-0000-0000-000069000000}"/>
    <cellStyle name="Total 2 5" xfId="93" xr:uid="{00000000-0005-0000-0000-00006A000000}"/>
    <cellStyle name="Warning Text 2" xfId="75" xr:uid="{00000000-0005-0000-0000-00006B000000}"/>
    <cellStyle name="Нормалан 2" xfId="17" xr:uid="{00000000-0005-0000-0000-00006C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tabSelected="1" topLeftCell="A37" zoomScale="85" zoomScaleNormal="85" workbookViewId="0">
      <selection activeCell="E13" sqref="E13:E45"/>
    </sheetView>
  </sheetViews>
  <sheetFormatPr defaultRowHeight="12" outlineLevelRow="2"/>
  <cols>
    <col min="1" max="1" width="23.7109375" style="25" customWidth="1"/>
    <col min="2" max="2" width="28.85546875" style="8" customWidth="1"/>
    <col min="3" max="3" width="9.140625" style="8"/>
    <col min="4" max="5" width="20.5703125" style="8" customWidth="1"/>
    <col min="6" max="6" width="10.7109375" style="8" customWidth="1"/>
    <col min="7" max="7" width="14" style="8" customWidth="1"/>
    <col min="8" max="9" width="20.140625" style="8" customWidth="1"/>
    <col min="10" max="10" width="14.140625" style="10" bestFit="1" customWidth="1"/>
    <col min="11" max="11" width="16.42578125" style="24" customWidth="1"/>
    <col min="12" max="12" width="18.140625" style="24" customWidth="1"/>
    <col min="13" max="13" width="13.28515625" style="23" customWidth="1"/>
    <col min="14" max="15" width="16.140625" style="2" customWidth="1"/>
    <col min="16" max="16384" width="9.140625" style="2"/>
  </cols>
  <sheetData>
    <row r="1" spans="1:15" s="30" customFormat="1" ht="24" customHeight="1">
      <c r="A1" s="32" t="s">
        <v>127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31" customFormat="1" ht="24" customHeight="1">
      <c r="A2" s="33" t="s">
        <v>126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30" customFormat="1" ht="24.75" customHeight="1">
      <c r="A3" s="34" t="s">
        <v>125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24">
      <c r="A4" s="1" t="s">
        <v>82</v>
      </c>
      <c r="B4" s="1" t="s">
        <v>0</v>
      </c>
      <c r="C4" s="1" t="s">
        <v>83</v>
      </c>
      <c r="D4" s="1" t="s">
        <v>1</v>
      </c>
      <c r="E4" s="1"/>
      <c r="F4" s="1" t="s">
        <v>80</v>
      </c>
      <c r="G4" s="1" t="s">
        <v>81</v>
      </c>
      <c r="H4" s="1" t="s">
        <v>85</v>
      </c>
      <c r="I4" s="1" t="s">
        <v>2</v>
      </c>
      <c r="J4" s="1" t="s">
        <v>84</v>
      </c>
      <c r="K4" s="20" t="s">
        <v>129</v>
      </c>
      <c r="L4" s="20" t="s">
        <v>130</v>
      </c>
      <c r="M4" s="21" t="s">
        <v>86</v>
      </c>
      <c r="N4" s="1" t="s">
        <v>87</v>
      </c>
      <c r="O4" s="1" t="s">
        <v>131</v>
      </c>
    </row>
    <row r="5" spans="1:15" ht="48.75" outlineLevel="2" thickBot="1">
      <c r="A5" s="26" t="s">
        <v>88</v>
      </c>
      <c r="B5" s="6" t="s">
        <v>26</v>
      </c>
      <c r="C5" s="3">
        <v>1</v>
      </c>
      <c r="D5" s="6" t="s">
        <v>27</v>
      </c>
      <c r="E5" s="38" t="s">
        <v>132</v>
      </c>
      <c r="F5" s="6" t="s">
        <v>7</v>
      </c>
      <c r="G5" s="6" t="s">
        <v>7</v>
      </c>
      <c r="H5" s="6" t="s">
        <v>94</v>
      </c>
      <c r="I5" s="6" t="s">
        <v>95</v>
      </c>
      <c r="J5" s="7"/>
      <c r="K5" s="4">
        <v>3.55</v>
      </c>
      <c r="L5" s="4">
        <f t="shared" ref="L5" si="0">J5*K5</f>
        <v>0</v>
      </c>
      <c r="M5" s="22">
        <v>0.2</v>
      </c>
      <c r="N5" s="4">
        <f t="shared" ref="N5" si="1">L5*M5</f>
        <v>0</v>
      </c>
      <c r="O5" s="4">
        <f t="shared" ref="O5" si="2">L5+N5</f>
        <v>0</v>
      </c>
    </row>
    <row r="6" spans="1:15" customFormat="1" ht="15.75" thickBot="1">
      <c r="A6" s="35" t="s">
        <v>91</v>
      </c>
      <c r="B6" s="36"/>
      <c r="C6" s="36"/>
      <c r="D6" s="36"/>
      <c r="E6" s="36"/>
      <c r="F6" s="36"/>
      <c r="G6" s="36"/>
      <c r="H6" s="36"/>
      <c r="I6" s="36"/>
      <c r="J6" s="36"/>
      <c r="K6" s="37"/>
      <c r="L6" s="27">
        <f>SUBTOTAL(9,L5:L5)</f>
        <v>0</v>
      </c>
      <c r="M6" s="28"/>
      <c r="N6" s="29">
        <f>SUBTOTAL(9,N5:N5)</f>
        <v>0</v>
      </c>
      <c r="O6" s="29">
        <f>SUBTOTAL(9,O5:O5)</f>
        <v>0</v>
      </c>
    </row>
    <row r="7" spans="1:15" ht="84" outlineLevel="2">
      <c r="A7" s="26" t="s">
        <v>89</v>
      </c>
      <c r="B7" s="6" t="s">
        <v>32</v>
      </c>
      <c r="C7" s="3">
        <v>1</v>
      </c>
      <c r="D7" s="6" t="s">
        <v>33</v>
      </c>
      <c r="E7" s="38" t="s">
        <v>133</v>
      </c>
      <c r="F7" s="6" t="s">
        <v>4</v>
      </c>
      <c r="G7" s="6" t="s">
        <v>21</v>
      </c>
      <c r="H7" s="6" t="s">
        <v>96</v>
      </c>
      <c r="I7" s="6" t="s">
        <v>101</v>
      </c>
      <c r="J7" s="7"/>
      <c r="K7" s="4">
        <v>15600</v>
      </c>
      <c r="L7" s="4">
        <f t="shared" ref="L7:L11" si="3">J7*K7</f>
        <v>0</v>
      </c>
      <c r="M7" s="22">
        <v>0.2</v>
      </c>
      <c r="N7" s="4">
        <f t="shared" ref="N7:N11" si="4">L7*M7</f>
        <v>0</v>
      </c>
      <c r="O7" s="4">
        <f t="shared" ref="O7:O11" si="5">L7+N7</f>
        <v>0</v>
      </c>
    </row>
    <row r="8" spans="1:15" ht="84" outlineLevel="2">
      <c r="A8" s="26" t="s">
        <v>89</v>
      </c>
      <c r="B8" s="6" t="s">
        <v>32</v>
      </c>
      <c r="C8" s="3">
        <v>2</v>
      </c>
      <c r="D8" s="6" t="s">
        <v>34</v>
      </c>
      <c r="E8" s="38" t="s">
        <v>134</v>
      </c>
      <c r="F8" s="6" t="s">
        <v>4</v>
      </c>
      <c r="G8" s="6" t="s">
        <v>21</v>
      </c>
      <c r="H8" s="6" t="s">
        <v>97</v>
      </c>
      <c r="I8" s="6" t="s">
        <v>101</v>
      </c>
      <c r="J8" s="7"/>
      <c r="K8" s="4">
        <v>15600</v>
      </c>
      <c r="L8" s="4">
        <f t="shared" si="3"/>
        <v>0</v>
      </c>
      <c r="M8" s="22">
        <v>0.2</v>
      </c>
      <c r="N8" s="4">
        <f t="shared" si="4"/>
        <v>0</v>
      </c>
      <c r="O8" s="4">
        <f t="shared" si="5"/>
        <v>0</v>
      </c>
    </row>
    <row r="9" spans="1:15" ht="84" outlineLevel="2">
      <c r="A9" s="26" t="s">
        <v>89</v>
      </c>
      <c r="B9" s="6" t="s">
        <v>32</v>
      </c>
      <c r="C9" s="3">
        <v>3</v>
      </c>
      <c r="D9" s="6" t="s">
        <v>35</v>
      </c>
      <c r="E9" s="38" t="s">
        <v>135</v>
      </c>
      <c r="F9" s="6" t="s">
        <v>4</v>
      </c>
      <c r="G9" s="6" t="s">
        <v>21</v>
      </c>
      <c r="H9" s="6" t="s">
        <v>98</v>
      </c>
      <c r="I9" s="6" t="s">
        <v>102</v>
      </c>
      <c r="J9" s="7"/>
      <c r="K9" s="4">
        <v>35900</v>
      </c>
      <c r="L9" s="4">
        <f t="shared" si="3"/>
        <v>0</v>
      </c>
      <c r="M9" s="22">
        <v>0.2</v>
      </c>
      <c r="N9" s="4">
        <f t="shared" si="4"/>
        <v>0</v>
      </c>
      <c r="O9" s="4">
        <f t="shared" si="5"/>
        <v>0</v>
      </c>
    </row>
    <row r="10" spans="1:15" ht="84" outlineLevel="2">
      <c r="A10" s="26" t="s">
        <v>89</v>
      </c>
      <c r="B10" s="6" t="s">
        <v>32</v>
      </c>
      <c r="C10" s="3">
        <v>4</v>
      </c>
      <c r="D10" s="6" t="s">
        <v>36</v>
      </c>
      <c r="E10" s="38" t="s">
        <v>136</v>
      </c>
      <c r="F10" s="6" t="s">
        <v>4</v>
      </c>
      <c r="G10" s="6" t="s">
        <v>21</v>
      </c>
      <c r="H10" s="6" t="s">
        <v>99</v>
      </c>
      <c r="I10" s="6" t="s">
        <v>103</v>
      </c>
      <c r="J10" s="7"/>
      <c r="K10" s="4">
        <v>13840</v>
      </c>
      <c r="L10" s="4">
        <f t="shared" si="3"/>
        <v>0</v>
      </c>
      <c r="M10" s="22">
        <v>0.2</v>
      </c>
      <c r="N10" s="4">
        <f t="shared" si="4"/>
        <v>0</v>
      </c>
      <c r="O10" s="4">
        <f t="shared" si="5"/>
        <v>0</v>
      </c>
    </row>
    <row r="11" spans="1:15" ht="84.75" outlineLevel="2" thickBot="1">
      <c r="A11" s="26" t="s">
        <v>89</v>
      </c>
      <c r="B11" s="6" t="s">
        <v>32</v>
      </c>
      <c r="C11" s="3">
        <v>5</v>
      </c>
      <c r="D11" s="6" t="s">
        <v>37</v>
      </c>
      <c r="E11" s="38" t="s">
        <v>137</v>
      </c>
      <c r="F11" s="6" t="s">
        <v>4</v>
      </c>
      <c r="G11" s="6" t="s">
        <v>21</v>
      </c>
      <c r="H11" s="6" t="s">
        <v>100</v>
      </c>
      <c r="I11" s="6" t="s">
        <v>103</v>
      </c>
      <c r="J11" s="7"/>
      <c r="K11" s="4">
        <v>13840</v>
      </c>
      <c r="L11" s="4">
        <f t="shared" si="3"/>
        <v>0</v>
      </c>
      <c r="M11" s="22">
        <v>0.2</v>
      </c>
      <c r="N11" s="4">
        <f t="shared" si="4"/>
        <v>0</v>
      </c>
      <c r="O11" s="4">
        <f t="shared" si="5"/>
        <v>0</v>
      </c>
    </row>
    <row r="12" spans="1:15" customFormat="1" ht="15.75" thickBot="1">
      <c r="A12" s="35" t="s">
        <v>92</v>
      </c>
      <c r="B12" s="36"/>
      <c r="C12" s="36"/>
      <c r="D12" s="36"/>
      <c r="E12" s="36"/>
      <c r="F12" s="36"/>
      <c r="G12" s="36"/>
      <c r="H12" s="36"/>
      <c r="I12" s="36"/>
      <c r="J12" s="36"/>
      <c r="K12" s="37"/>
      <c r="L12" s="27">
        <f>SUBTOTAL(9,L7:L11)</f>
        <v>0</v>
      </c>
      <c r="M12" s="28"/>
      <c r="N12" s="29">
        <f>SUBTOTAL(9,N7:N11)</f>
        <v>0</v>
      </c>
      <c r="O12" s="29">
        <f>SUBTOTAL(9,O7:O11)</f>
        <v>0</v>
      </c>
    </row>
    <row r="13" spans="1:15" customFormat="1" ht="36" outlineLevel="2">
      <c r="A13" s="26" t="s">
        <v>90</v>
      </c>
      <c r="B13" s="6" t="s">
        <v>39</v>
      </c>
      <c r="C13" s="3">
        <v>1</v>
      </c>
      <c r="D13" s="6" t="s">
        <v>40</v>
      </c>
      <c r="E13" s="38" t="s">
        <v>138</v>
      </c>
      <c r="F13" s="6" t="s">
        <v>4</v>
      </c>
      <c r="G13" s="6">
        <v>50</v>
      </c>
      <c r="H13" s="6" t="s">
        <v>104</v>
      </c>
      <c r="I13" s="6" t="s">
        <v>124</v>
      </c>
      <c r="J13" s="7"/>
      <c r="K13" s="4">
        <v>56620</v>
      </c>
      <c r="L13" s="4">
        <f t="shared" ref="L13:L45" si="6">J13*K13</f>
        <v>0</v>
      </c>
      <c r="M13" s="22">
        <v>0.2</v>
      </c>
      <c r="N13" s="4">
        <f t="shared" ref="N13:N45" si="7">L13*M13</f>
        <v>0</v>
      </c>
      <c r="O13" s="4">
        <f t="shared" ref="O13:O45" si="8">L13+N13</f>
        <v>0</v>
      </c>
    </row>
    <row r="14" spans="1:15" customFormat="1" ht="48" outlineLevel="2">
      <c r="A14" s="26" t="s">
        <v>90</v>
      </c>
      <c r="B14" s="6" t="s">
        <v>39</v>
      </c>
      <c r="C14" s="3">
        <v>2</v>
      </c>
      <c r="D14" s="6" t="s">
        <v>41</v>
      </c>
      <c r="E14" s="38" t="s">
        <v>139</v>
      </c>
      <c r="F14" s="6" t="s">
        <v>4</v>
      </c>
      <c r="G14" s="6">
        <v>100</v>
      </c>
      <c r="H14" s="6" t="s">
        <v>105</v>
      </c>
      <c r="I14" s="6" t="s">
        <v>124</v>
      </c>
      <c r="J14" s="7"/>
      <c r="K14" s="4">
        <v>82280</v>
      </c>
      <c r="L14" s="4">
        <f t="shared" si="6"/>
        <v>0</v>
      </c>
      <c r="M14" s="22">
        <v>0.2</v>
      </c>
      <c r="N14" s="4">
        <f t="shared" si="7"/>
        <v>0</v>
      </c>
      <c r="O14" s="4">
        <f t="shared" si="8"/>
        <v>0</v>
      </c>
    </row>
    <row r="15" spans="1:15" customFormat="1" ht="24" outlineLevel="2">
      <c r="A15" s="26" t="s">
        <v>90</v>
      </c>
      <c r="B15" s="6" t="s">
        <v>39</v>
      </c>
      <c r="C15" s="3">
        <v>3</v>
      </c>
      <c r="D15" s="6" t="s">
        <v>42</v>
      </c>
      <c r="E15" s="38" t="s">
        <v>140</v>
      </c>
      <c r="F15" s="6" t="s">
        <v>4</v>
      </c>
      <c r="G15" s="6">
        <v>50</v>
      </c>
      <c r="H15" s="6" t="s">
        <v>106</v>
      </c>
      <c r="I15" s="6" t="s">
        <v>124</v>
      </c>
      <c r="J15" s="7"/>
      <c r="K15" s="4">
        <v>56620</v>
      </c>
      <c r="L15" s="4">
        <f t="shared" si="6"/>
        <v>0</v>
      </c>
      <c r="M15" s="22">
        <v>0.2</v>
      </c>
      <c r="N15" s="4">
        <f t="shared" si="7"/>
        <v>0</v>
      </c>
      <c r="O15" s="4">
        <f t="shared" si="8"/>
        <v>0</v>
      </c>
    </row>
    <row r="16" spans="1:15" customFormat="1" ht="60" outlineLevel="2">
      <c r="A16" s="26" t="s">
        <v>90</v>
      </c>
      <c r="B16" s="6" t="s">
        <v>39</v>
      </c>
      <c r="C16" s="3">
        <v>4</v>
      </c>
      <c r="D16" s="6" t="s">
        <v>43</v>
      </c>
      <c r="E16" s="38" t="s">
        <v>141</v>
      </c>
      <c r="F16" s="6" t="s">
        <v>4</v>
      </c>
      <c r="G16" s="6">
        <v>96</v>
      </c>
      <c r="H16" s="6" t="s">
        <v>107</v>
      </c>
      <c r="I16" s="6" t="s">
        <v>124</v>
      </c>
      <c r="J16" s="7"/>
      <c r="K16" s="4">
        <v>147980</v>
      </c>
      <c r="L16" s="4">
        <f t="shared" si="6"/>
        <v>0</v>
      </c>
      <c r="M16" s="22">
        <v>0.2</v>
      </c>
      <c r="N16" s="4">
        <f t="shared" si="7"/>
        <v>0</v>
      </c>
      <c r="O16" s="4">
        <f t="shared" si="8"/>
        <v>0</v>
      </c>
    </row>
    <row r="17" spans="1:15" customFormat="1" ht="36" outlineLevel="2">
      <c r="A17" s="26" t="s">
        <v>90</v>
      </c>
      <c r="B17" s="6" t="s">
        <v>39</v>
      </c>
      <c r="C17" s="3">
        <v>5</v>
      </c>
      <c r="D17" s="6" t="s">
        <v>44</v>
      </c>
      <c r="E17" s="38" t="s">
        <v>142</v>
      </c>
      <c r="F17" s="6" t="s">
        <v>4</v>
      </c>
      <c r="G17" s="6">
        <v>100</v>
      </c>
      <c r="H17" s="6" t="s">
        <v>44</v>
      </c>
      <c r="I17" s="6" t="s">
        <v>124</v>
      </c>
      <c r="J17" s="7"/>
      <c r="K17" s="4">
        <v>64820</v>
      </c>
      <c r="L17" s="4">
        <f t="shared" si="6"/>
        <v>0</v>
      </c>
      <c r="M17" s="22">
        <v>0.2</v>
      </c>
      <c r="N17" s="4">
        <f t="shared" si="7"/>
        <v>0</v>
      </c>
      <c r="O17" s="4">
        <f t="shared" si="8"/>
        <v>0</v>
      </c>
    </row>
    <row r="18" spans="1:15" customFormat="1" ht="72" outlineLevel="2">
      <c r="A18" s="26" t="s">
        <v>90</v>
      </c>
      <c r="B18" s="6" t="s">
        <v>39</v>
      </c>
      <c r="C18" s="3">
        <v>6</v>
      </c>
      <c r="D18" s="6" t="s">
        <v>45</v>
      </c>
      <c r="E18" s="38" t="s">
        <v>143</v>
      </c>
      <c r="F18" s="6" t="s">
        <v>4</v>
      </c>
      <c r="G18" s="6">
        <v>100</v>
      </c>
      <c r="H18" s="6" t="s">
        <v>108</v>
      </c>
      <c r="I18" s="6" t="s">
        <v>124</v>
      </c>
      <c r="J18" s="7"/>
      <c r="K18" s="4">
        <v>147980</v>
      </c>
      <c r="L18" s="4">
        <f t="shared" si="6"/>
        <v>0</v>
      </c>
      <c r="M18" s="22">
        <v>0.2</v>
      </c>
      <c r="N18" s="4">
        <f t="shared" si="7"/>
        <v>0</v>
      </c>
      <c r="O18" s="4">
        <f t="shared" si="8"/>
        <v>0</v>
      </c>
    </row>
    <row r="19" spans="1:15" customFormat="1" ht="36" outlineLevel="2">
      <c r="A19" s="26" t="s">
        <v>90</v>
      </c>
      <c r="B19" s="6" t="s">
        <v>39</v>
      </c>
      <c r="C19" s="3">
        <v>7</v>
      </c>
      <c r="D19" s="6" t="s">
        <v>46</v>
      </c>
      <c r="E19" s="38" t="s">
        <v>144</v>
      </c>
      <c r="F19" s="6" t="s">
        <v>4</v>
      </c>
      <c r="G19" s="6">
        <v>100</v>
      </c>
      <c r="H19" s="6" t="s">
        <v>109</v>
      </c>
      <c r="I19" s="6" t="s">
        <v>124</v>
      </c>
      <c r="J19" s="7"/>
      <c r="K19" s="4">
        <v>129830</v>
      </c>
      <c r="L19" s="4">
        <f t="shared" si="6"/>
        <v>0</v>
      </c>
      <c r="M19" s="22">
        <v>0.2</v>
      </c>
      <c r="N19" s="4">
        <f t="shared" si="7"/>
        <v>0</v>
      </c>
      <c r="O19" s="4">
        <f t="shared" si="8"/>
        <v>0</v>
      </c>
    </row>
    <row r="20" spans="1:15" customFormat="1" ht="36" outlineLevel="2">
      <c r="A20" s="26" t="s">
        <v>90</v>
      </c>
      <c r="B20" s="6" t="s">
        <v>39</v>
      </c>
      <c r="C20" s="3">
        <v>8</v>
      </c>
      <c r="D20" s="6" t="s">
        <v>47</v>
      </c>
      <c r="E20" s="38" t="s">
        <v>145</v>
      </c>
      <c r="F20" s="6" t="s">
        <v>4</v>
      </c>
      <c r="G20" s="6">
        <v>110</v>
      </c>
      <c r="H20" s="6" t="s">
        <v>110</v>
      </c>
      <c r="I20" s="6" t="s">
        <v>124</v>
      </c>
      <c r="J20" s="7"/>
      <c r="K20" s="4">
        <v>138940</v>
      </c>
      <c r="L20" s="4">
        <f t="shared" si="6"/>
        <v>0</v>
      </c>
      <c r="M20" s="22">
        <v>0.2</v>
      </c>
      <c r="N20" s="4">
        <f t="shared" si="7"/>
        <v>0</v>
      </c>
      <c r="O20" s="4">
        <f t="shared" si="8"/>
        <v>0</v>
      </c>
    </row>
    <row r="21" spans="1:15" customFormat="1" ht="48" outlineLevel="2">
      <c r="A21" s="26" t="s">
        <v>90</v>
      </c>
      <c r="B21" s="6" t="s">
        <v>39</v>
      </c>
      <c r="C21" s="3">
        <v>9</v>
      </c>
      <c r="D21" s="6" t="s">
        <v>48</v>
      </c>
      <c r="E21" s="38" t="s">
        <v>146</v>
      </c>
      <c r="F21" s="6" t="s">
        <v>4</v>
      </c>
      <c r="G21" s="6">
        <v>50</v>
      </c>
      <c r="H21" s="6" t="s">
        <v>111</v>
      </c>
      <c r="I21" s="6" t="s">
        <v>124</v>
      </c>
      <c r="J21" s="7"/>
      <c r="K21" s="4">
        <v>56620</v>
      </c>
      <c r="L21" s="4">
        <f t="shared" si="6"/>
        <v>0</v>
      </c>
      <c r="M21" s="22">
        <v>0.2</v>
      </c>
      <c r="N21" s="4">
        <f t="shared" si="7"/>
        <v>0</v>
      </c>
      <c r="O21" s="4">
        <f t="shared" si="8"/>
        <v>0</v>
      </c>
    </row>
    <row r="22" spans="1:15" customFormat="1" ht="60" outlineLevel="2">
      <c r="A22" s="26" t="s">
        <v>90</v>
      </c>
      <c r="B22" s="6" t="s">
        <v>39</v>
      </c>
      <c r="C22" s="3">
        <v>10</v>
      </c>
      <c r="D22" s="6" t="s">
        <v>49</v>
      </c>
      <c r="E22" s="38" t="s">
        <v>147</v>
      </c>
      <c r="F22" s="6" t="s">
        <v>4</v>
      </c>
      <c r="G22" s="6">
        <v>50</v>
      </c>
      <c r="H22" s="6" t="s">
        <v>112</v>
      </c>
      <c r="I22" s="6" t="s">
        <v>124</v>
      </c>
      <c r="J22" s="7"/>
      <c r="K22" s="4">
        <v>185900</v>
      </c>
      <c r="L22" s="4">
        <f t="shared" si="6"/>
        <v>0</v>
      </c>
      <c r="M22" s="22">
        <v>0.2</v>
      </c>
      <c r="N22" s="4">
        <f t="shared" si="7"/>
        <v>0</v>
      </c>
      <c r="O22" s="4">
        <f t="shared" si="8"/>
        <v>0</v>
      </c>
    </row>
    <row r="23" spans="1:15" customFormat="1" ht="48" outlineLevel="2">
      <c r="A23" s="26" t="s">
        <v>90</v>
      </c>
      <c r="B23" s="6" t="s">
        <v>39</v>
      </c>
      <c r="C23" s="3">
        <v>11</v>
      </c>
      <c r="D23" s="6" t="s">
        <v>50</v>
      </c>
      <c r="E23" s="38" t="s">
        <v>148</v>
      </c>
      <c r="F23" s="6" t="s">
        <v>4</v>
      </c>
      <c r="G23" s="6">
        <v>100</v>
      </c>
      <c r="H23" s="6" t="s">
        <v>50</v>
      </c>
      <c r="I23" s="6" t="s">
        <v>124</v>
      </c>
      <c r="J23" s="7"/>
      <c r="K23" s="4">
        <v>24000</v>
      </c>
      <c r="L23" s="4">
        <f t="shared" si="6"/>
        <v>0</v>
      </c>
      <c r="M23" s="22">
        <v>0.2</v>
      </c>
      <c r="N23" s="4">
        <f t="shared" si="7"/>
        <v>0</v>
      </c>
      <c r="O23" s="4">
        <f t="shared" si="8"/>
        <v>0</v>
      </c>
    </row>
    <row r="24" spans="1:15" customFormat="1" ht="36" outlineLevel="2">
      <c r="A24" s="26" t="s">
        <v>90</v>
      </c>
      <c r="B24" s="6" t="s">
        <v>39</v>
      </c>
      <c r="C24" s="3">
        <v>12</v>
      </c>
      <c r="D24" s="6" t="s">
        <v>51</v>
      </c>
      <c r="E24" s="38" t="s">
        <v>149</v>
      </c>
      <c r="F24" s="6" t="s">
        <v>4</v>
      </c>
      <c r="G24" s="6">
        <v>100</v>
      </c>
      <c r="H24" s="6" t="s">
        <v>113</v>
      </c>
      <c r="I24" s="6" t="s">
        <v>124</v>
      </c>
      <c r="J24" s="7"/>
      <c r="K24" s="4">
        <v>123210</v>
      </c>
      <c r="L24" s="4">
        <f t="shared" si="6"/>
        <v>0</v>
      </c>
      <c r="M24" s="22">
        <v>0.2</v>
      </c>
      <c r="N24" s="4">
        <f t="shared" si="7"/>
        <v>0</v>
      </c>
      <c r="O24" s="4">
        <f t="shared" si="8"/>
        <v>0</v>
      </c>
    </row>
    <row r="25" spans="1:15" customFormat="1" ht="36" outlineLevel="2">
      <c r="A25" s="26" t="s">
        <v>90</v>
      </c>
      <c r="B25" s="6" t="s">
        <v>39</v>
      </c>
      <c r="C25" s="3">
        <v>13</v>
      </c>
      <c r="D25" s="6" t="s">
        <v>52</v>
      </c>
      <c r="E25" s="38" t="s">
        <v>150</v>
      </c>
      <c r="F25" s="6" t="s">
        <v>4</v>
      </c>
      <c r="G25" s="6">
        <v>50</v>
      </c>
      <c r="H25" s="6" t="s">
        <v>114</v>
      </c>
      <c r="I25" s="6" t="s">
        <v>124</v>
      </c>
      <c r="J25" s="7"/>
      <c r="K25" s="4">
        <v>56620</v>
      </c>
      <c r="L25" s="4">
        <f t="shared" si="6"/>
        <v>0</v>
      </c>
      <c r="M25" s="22">
        <v>0.2</v>
      </c>
      <c r="N25" s="4">
        <f t="shared" si="7"/>
        <v>0</v>
      </c>
      <c r="O25" s="4">
        <f t="shared" si="8"/>
        <v>0</v>
      </c>
    </row>
    <row r="26" spans="1:15" customFormat="1" ht="48" outlineLevel="2">
      <c r="A26" s="26" t="s">
        <v>90</v>
      </c>
      <c r="B26" s="6" t="s">
        <v>39</v>
      </c>
      <c r="C26" s="3">
        <v>14</v>
      </c>
      <c r="D26" s="6" t="s">
        <v>53</v>
      </c>
      <c r="E26" s="38" t="s">
        <v>151</v>
      </c>
      <c r="F26" s="6" t="s">
        <v>4</v>
      </c>
      <c r="G26" s="6">
        <v>50</v>
      </c>
      <c r="H26" s="6" t="s">
        <v>115</v>
      </c>
      <c r="I26" s="6" t="s">
        <v>124</v>
      </c>
      <c r="J26" s="7"/>
      <c r="K26" s="4">
        <v>70960</v>
      </c>
      <c r="L26" s="4">
        <f t="shared" si="6"/>
        <v>0</v>
      </c>
      <c r="M26" s="22">
        <v>0.2</v>
      </c>
      <c r="N26" s="4">
        <f t="shared" si="7"/>
        <v>0</v>
      </c>
      <c r="O26" s="4">
        <f t="shared" si="8"/>
        <v>0</v>
      </c>
    </row>
    <row r="27" spans="1:15" customFormat="1" ht="48" outlineLevel="2">
      <c r="A27" s="26" t="s">
        <v>90</v>
      </c>
      <c r="B27" s="6" t="s">
        <v>39</v>
      </c>
      <c r="C27" s="3">
        <v>15</v>
      </c>
      <c r="D27" s="6" t="s">
        <v>54</v>
      </c>
      <c r="E27" s="38" t="s">
        <v>152</v>
      </c>
      <c r="F27" s="6" t="s">
        <v>4</v>
      </c>
      <c r="G27" s="6">
        <v>96</v>
      </c>
      <c r="H27" s="6" t="s">
        <v>116</v>
      </c>
      <c r="I27" s="6" t="s">
        <v>124</v>
      </c>
      <c r="J27" s="7"/>
      <c r="K27" s="4">
        <v>162140</v>
      </c>
      <c r="L27" s="4">
        <f t="shared" si="6"/>
        <v>0</v>
      </c>
      <c r="M27" s="22">
        <v>0.2</v>
      </c>
      <c r="N27" s="4">
        <f t="shared" si="7"/>
        <v>0</v>
      </c>
      <c r="O27" s="4">
        <f t="shared" si="8"/>
        <v>0</v>
      </c>
    </row>
    <row r="28" spans="1:15" customFormat="1" ht="24" outlineLevel="2">
      <c r="A28" s="26" t="s">
        <v>90</v>
      </c>
      <c r="B28" s="6" t="s">
        <v>39</v>
      </c>
      <c r="C28" s="3">
        <v>16</v>
      </c>
      <c r="D28" s="6" t="s">
        <v>55</v>
      </c>
      <c r="E28" s="38" t="s">
        <v>153</v>
      </c>
      <c r="F28" s="6" t="s">
        <v>4</v>
      </c>
      <c r="G28" s="6">
        <v>50</v>
      </c>
      <c r="H28" s="6" t="s">
        <v>117</v>
      </c>
      <c r="I28" s="6" t="s">
        <v>124</v>
      </c>
      <c r="J28" s="7"/>
      <c r="K28" s="4">
        <v>58600</v>
      </c>
      <c r="L28" s="4">
        <f t="shared" si="6"/>
        <v>0</v>
      </c>
      <c r="M28" s="22">
        <v>0.2</v>
      </c>
      <c r="N28" s="4">
        <f t="shared" si="7"/>
        <v>0</v>
      </c>
      <c r="O28" s="4">
        <f t="shared" si="8"/>
        <v>0</v>
      </c>
    </row>
    <row r="29" spans="1:15" customFormat="1" ht="24" outlineLevel="2">
      <c r="A29" s="26" t="s">
        <v>90</v>
      </c>
      <c r="B29" s="6" t="s">
        <v>39</v>
      </c>
      <c r="C29" s="3">
        <v>17</v>
      </c>
      <c r="D29" s="6" t="s">
        <v>56</v>
      </c>
      <c r="E29" s="38" t="s">
        <v>154</v>
      </c>
      <c r="F29" s="6" t="s">
        <v>4</v>
      </c>
      <c r="G29" s="6">
        <v>100</v>
      </c>
      <c r="H29" s="6" t="s">
        <v>118</v>
      </c>
      <c r="I29" s="6" t="s">
        <v>124</v>
      </c>
      <c r="J29" s="7"/>
      <c r="K29" s="4">
        <v>65670</v>
      </c>
      <c r="L29" s="4">
        <f t="shared" si="6"/>
        <v>0</v>
      </c>
      <c r="M29" s="22">
        <v>0.2</v>
      </c>
      <c r="N29" s="4">
        <f t="shared" si="7"/>
        <v>0</v>
      </c>
      <c r="O29" s="4">
        <f t="shared" si="8"/>
        <v>0</v>
      </c>
    </row>
    <row r="30" spans="1:15" customFormat="1" ht="24" outlineLevel="2">
      <c r="A30" s="26" t="s">
        <v>90</v>
      </c>
      <c r="B30" s="6" t="s">
        <v>39</v>
      </c>
      <c r="C30" s="3">
        <v>18</v>
      </c>
      <c r="D30" s="6" t="s">
        <v>57</v>
      </c>
      <c r="E30" s="38" t="s">
        <v>155</v>
      </c>
      <c r="F30" s="6" t="s">
        <v>4</v>
      </c>
      <c r="G30" s="6">
        <v>100</v>
      </c>
      <c r="H30" s="6" t="s">
        <v>119</v>
      </c>
      <c r="I30" s="6" t="s">
        <v>124</v>
      </c>
      <c r="J30" s="7"/>
      <c r="K30" s="4">
        <v>112860</v>
      </c>
      <c r="L30" s="4">
        <f t="shared" si="6"/>
        <v>0</v>
      </c>
      <c r="M30" s="22">
        <v>0.2</v>
      </c>
      <c r="N30" s="4">
        <f t="shared" si="7"/>
        <v>0</v>
      </c>
      <c r="O30" s="4">
        <f t="shared" si="8"/>
        <v>0</v>
      </c>
    </row>
    <row r="31" spans="1:15" customFormat="1" ht="60" outlineLevel="2">
      <c r="A31" s="26" t="s">
        <v>90</v>
      </c>
      <c r="B31" s="6" t="s">
        <v>39</v>
      </c>
      <c r="C31" s="3">
        <v>19</v>
      </c>
      <c r="D31" s="6" t="s">
        <v>58</v>
      </c>
      <c r="E31" s="38" t="s">
        <v>156</v>
      </c>
      <c r="F31" s="6" t="s">
        <v>4</v>
      </c>
      <c r="G31" s="6">
        <v>100</v>
      </c>
      <c r="H31" s="6" t="s">
        <v>58</v>
      </c>
      <c r="I31" s="6" t="s">
        <v>124</v>
      </c>
      <c r="J31" s="7"/>
      <c r="K31" s="4">
        <v>26000</v>
      </c>
      <c r="L31" s="4">
        <f t="shared" si="6"/>
        <v>0</v>
      </c>
      <c r="M31" s="22">
        <v>0.2</v>
      </c>
      <c r="N31" s="4">
        <f t="shared" si="7"/>
        <v>0</v>
      </c>
      <c r="O31" s="4">
        <f t="shared" si="8"/>
        <v>0</v>
      </c>
    </row>
    <row r="32" spans="1:15" customFormat="1" ht="48" outlineLevel="2">
      <c r="A32" s="26" t="s">
        <v>90</v>
      </c>
      <c r="B32" s="6" t="s">
        <v>39</v>
      </c>
      <c r="C32" s="3">
        <v>20</v>
      </c>
      <c r="D32" s="6" t="s">
        <v>59</v>
      </c>
      <c r="E32" s="38" t="s">
        <v>157</v>
      </c>
      <c r="F32" s="6" t="s">
        <v>4</v>
      </c>
      <c r="G32" s="6">
        <v>50</v>
      </c>
      <c r="H32" s="6" t="s">
        <v>120</v>
      </c>
      <c r="I32" s="6" t="s">
        <v>124</v>
      </c>
      <c r="J32" s="7"/>
      <c r="K32" s="4">
        <v>58830</v>
      </c>
      <c r="L32" s="4">
        <f t="shared" si="6"/>
        <v>0</v>
      </c>
      <c r="M32" s="22">
        <v>0.2</v>
      </c>
      <c r="N32" s="4">
        <f t="shared" si="7"/>
        <v>0</v>
      </c>
      <c r="O32" s="4">
        <f t="shared" si="8"/>
        <v>0</v>
      </c>
    </row>
    <row r="33" spans="1:15" customFormat="1" ht="72" outlineLevel="2">
      <c r="A33" s="26" t="s">
        <v>90</v>
      </c>
      <c r="B33" s="6" t="s">
        <v>39</v>
      </c>
      <c r="C33" s="3">
        <v>21</v>
      </c>
      <c r="D33" s="6" t="s">
        <v>60</v>
      </c>
      <c r="E33" s="38" t="s">
        <v>158</v>
      </c>
      <c r="F33" s="6" t="s">
        <v>4</v>
      </c>
      <c r="G33" s="6">
        <v>100</v>
      </c>
      <c r="H33" s="6" t="s">
        <v>121</v>
      </c>
      <c r="I33" s="6" t="s">
        <v>124</v>
      </c>
      <c r="J33" s="7"/>
      <c r="K33" s="4">
        <v>82100</v>
      </c>
      <c r="L33" s="4">
        <f t="shared" si="6"/>
        <v>0</v>
      </c>
      <c r="M33" s="22">
        <v>0.2</v>
      </c>
      <c r="N33" s="4">
        <f t="shared" si="7"/>
        <v>0</v>
      </c>
      <c r="O33" s="4">
        <f t="shared" si="8"/>
        <v>0</v>
      </c>
    </row>
    <row r="34" spans="1:15" customFormat="1" ht="60" outlineLevel="2">
      <c r="A34" s="26" t="s">
        <v>90</v>
      </c>
      <c r="B34" s="6" t="s">
        <v>39</v>
      </c>
      <c r="C34" s="3">
        <v>22</v>
      </c>
      <c r="D34" s="6" t="s">
        <v>61</v>
      </c>
      <c r="E34" s="38" t="s">
        <v>159</v>
      </c>
      <c r="F34" s="6" t="s">
        <v>4</v>
      </c>
      <c r="G34" s="6">
        <v>100</v>
      </c>
      <c r="H34" s="6" t="s">
        <v>58</v>
      </c>
      <c r="I34" s="6" t="s">
        <v>124</v>
      </c>
      <c r="J34" s="7"/>
      <c r="K34" s="4">
        <v>26000</v>
      </c>
      <c r="L34" s="4">
        <f t="shared" si="6"/>
        <v>0</v>
      </c>
      <c r="M34" s="22">
        <v>0.2</v>
      </c>
      <c r="N34" s="4">
        <f t="shared" si="7"/>
        <v>0</v>
      </c>
      <c r="O34" s="4">
        <f t="shared" si="8"/>
        <v>0</v>
      </c>
    </row>
    <row r="35" spans="1:15" customFormat="1" ht="48" outlineLevel="2">
      <c r="A35" s="26" t="s">
        <v>90</v>
      </c>
      <c r="B35" s="6" t="s">
        <v>39</v>
      </c>
      <c r="C35" s="3">
        <v>23</v>
      </c>
      <c r="D35" s="6" t="s">
        <v>62</v>
      </c>
      <c r="E35" s="38" t="s">
        <v>160</v>
      </c>
      <c r="F35" s="6" t="s">
        <v>4</v>
      </c>
      <c r="G35" s="6">
        <v>100</v>
      </c>
      <c r="H35" s="6" t="s">
        <v>50</v>
      </c>
      <c r="I35" s="6" t="s">
        <v>124</v>
      </c>
      <c r="J35" s="7"/>
      <c r="K35" s="4">
        <v>24000</v>
      </c>
      <c r="L35" s="4">
        <f t="shared" si="6"/>
        <v>0</v>
      </c>
      <c r="M35" s="22">
        <v>0.2</v>
      </c>
      <c r="N35" s="4">
        <f t="shared" si="7"/>
        <v>0</v>
      </c>
      <c r="O35" s="4">
        <f t="shared" si="8"/>
        <v>0</v>
      </c>
    </row>
    <row r="36" spans="1:15" customFormat="1" ht="60" outlineLevel="2">
      <c r="A36" s="26" t="s">
        <v>90</v>
      </c>
      <c r="B36" s="6" t="s">
        <v>39</v>
      </c>
      <c r="C36" s="3">
        <v>24</v>
      </c>
      <c r="D36" s="6" t="s">
        <v>63</v>
      </c>
      <c r="E36" s="38" t="s">
        <v>161</v>
      </c>
      <c r="F36" s="6" t="s">
        <v>4</v>
      </c>
      <c r="G36" s="6">
        <v>100</v>
      </c>
      <c r="H36" s="6" t="s">
        <v>58</v>
      </c>
      <c r="I36" s="6" t="s">
        <v>124</v>
      </c>
      <c r="J36" s="7"/>
      <c r="K36" s="4">
        <v>26000</v>
      </c>
      <c r="L36" s="4">
        <f t="shared" si="6"/>
        <v>0</v>
      </c>
      <c r="M36" s="22">
        <v>0.2</v>
      </c>
      <c r="N36" s="4">
        <f t="shared" si="7"/>
        <v>0</v>
      </c>
      <c r="O36" s="4">
        <f t="shared" si="8"/>
        <v>0</v>
      </c>
    </row>
    <row r="37" spans="1:15" customFormat="1" ht="60" outlineLevel="2">
      <c r="A37" s="26" t="s">
        <v>90</v>
      </c>
      <c r="B37" s="6" t="s">
        <v>39</v>
      </c>
      <c r="C37" s="3">
        <v>25</v>
      </c>
      <c r="D37" s="6" t="s">
        <v>64</v>
      </c>
      <c r="E37" s="38" t="s">
        <v>162</v>
      </c>
      <c r="F37" s="6" t="s">
        <v>4</v>
      </c>
      <c r="G37" s="6">
        <v>100</v>
      </c>
      <c r="H37" s="6" t="s">
        <v>122</v>
      </c>
      <c r="I37" s="6" t="s">
        <v>124</v>
      </c>
      <c r="J37" s="7"/>
      <c r="K37" s="4">
        <v>22000</v>
      </c>
      <c r="L37" s="4">
        <f t="shared" si="6"/>
        <v>0</v>
      </c>
      <c r="M37" s="22">
        <v>0.2</v>
      </c>
      <c r="N37" s="4">
        <f t="shared" si="7"/>
        <v>0</v>
      </c>
      <c r="O37" s="4">
        <f t="shared" si="8"/>
        <v>0</v>
      </c>
    </row>
    <row r="38" spans="1:15" customFormat="1" ht="48" outlineLevel="2">
      <c r="A38" s="26" t="s">
        <v>90</v>
      </c>
      <c r="B38" s="6" t="s">
        <v>39</v>
      </c>
      <c r="C38" s="3">
        <v>26</v>
      </c>
      <c r="D38" s="6" t="s">
        <v>65</v>
      </c>
      <c r="E38" s="38" t="s">
        <v>163</v>
      </c>
      <c r="F38" s="6" t="s">
        <v>4</v>
      </c>
      <c r="G38" s="6">
        <v>100</v>
      </c>
      <c r="H38" s="6" t="s">
        <v>50</v>
      </c>
      <c r="I38" s="6" t="s">
        <v>124</v>
      </c>
      <c r="J38" s="7"/>
      <c r="K38" s="4">
        <v>24000</v>
      </c>
      <c r="L38" s="4">
        <f t="shared" si="6"/>
        <v>0</v>
      </c>
      <c r="M38" s="22">
        <v>0.2</v>
      </c>
      <c r="N38" s="4">
        <f t="shared" si="7"/>
        <v>0</v>
      </c>
      <c r="O38" s="4">
        <f t="shared" si="8"/>
        <v>0</v>
      </c>
    </row>
    <row r="39" spans="1:15" customFormat="1" ht="60" outlineLevel="2">
      <c r="A39" s="26" t="s">
        <v>90</v>
      </c>
      <c r="B39" s="6" t="s">
        <v>39</v>
      </c>
      <c r="C39" s="3">
        <v>27</v>
      </c>
      <c r="D39" s="6" t="s">
        <v>66</v>
      </c>
      <c r="E39" s="38" t="s">
        <v>164</v>
      </c>
      <c r="F39" s="6" t="s">
        <v>4</v>
      </c>
      <c r="G39" s="6">
        <v>100</v>
      </c>
      <c r="H39" s="6" t="s">
        <v>122</v>
      </c>
      <c r="I39" s="6" t="s">
        <v>124</v>
      </c>
      <c r="J39" s="7"/>
      <c r="K39" s="4">
        <v>22000</v>
      </c>
      <c r="L39" s="4">
        <f t="shared" si="6"/>
        <v>0</v>
      </c>
      <c r="M39" s="22">
        <v>0.2</v>
      </c>
      <c r="N39" s="4">
        <f t="shared" si="7"/>
        <v>0</v>
      </c>
      <c r="O39" s="4">
        <f t="shared" si="8"/>
        <v>0</v>
      </c>
    </row>
    <row r="40" spans="1:15" customFormat="1" ht="48" outlineLevel="2">
      <c r="A40" s="26" t="s">
        <v>90</v>
      </c>
      <c r="B40" s="6" t="s">
        <v>39</v>
      </c>
      <c r="C40" s="3">
        <v>28</v>
      </c>
      <c r="D40" s="6" t="s">
        <v>67</v>
      </c>
      <c r="E40" s="38" t="s">
        <v>165</v>
      </c>
      <c r="F40" s="6" t="s">
        <v>4</v>
      </c>
      <c r="G40" s="6">
        <v>100</v>
      </c>
      <c r="H40" s="6" t="s">
        <v>50</v>
      </c>
      <c r="I40" s="6" t="s">
        <v>124</v>
      </c>
      <c r="J40" s="7"/>
      <c r="K40" s="4">
        <v>24000</v>
      </c>
      <c r="L40" s="4">
        <f t="shared" si="6"/>
        <v>0</v>
      </c>
      <c r="M40" s="22">
        <v>0.2</v>
      </c>
      <c r="N40" s="4">
        <f t="shared" si="7"/>
        <v>0</v>
      </c>
      <c r="O40" s="4">
        <f t="shared" si="8"/>
        <v>0</v>
      </c>
    </row>
    <row r="41" spans="1:15" customFormat="1" ht="48" outlineLevel="2">
      <c r="A41" s="26" t="s">
        <v>90</v>
      </c>
      <c r="B41" s="6" t="s">
        <v>39</v>
      </c>
      <c r="C41" s="3">
        <v>29</v>
      </c>
      <c r="D41" s="6" t="s">
        <v>68</v>
      </c>
      <c r="E41" s="38" t="s">
        <v>166</v>
      </c>
      <c r="F41" s="6" t="s">
        <v>4</v>
      </c>
      <c r="G41" s="6">
        <v>100</v>
      </c>
      <c r="H41" s="6" t="s">
        <v>123</v>
      </c>
      <c r="I41" s="6" t="s">
        <v>124</v>
      </c>
      <c r="J41" s="7"/>
      <c r="K41" s="4">
        <v>22000</v>
      </c>
      <c r="L41" s="4">
        <f t="shared" si="6"/>
        <v>0</v>
      </c>
      <c r="M41" s="22">
        <v>0.2</v>
      </c>
      <c r="N41" s="4">
        <f t="shared" si="7"/>
        <v>0</v>
      </c>
      <c r="O41" s="4">
        <f t="shared" si="8"/>
        <v>0</v>
      </c>
    </row>
    <row r="42" spans="1:15" customFormat="1" ht="48" outlineLevel="2">
      <c r="A42" s="26" t="s">
        <v>90</v>
      </c>
      <c r="B42" s="6" t="s">
        <v>39</v>
      </c>
      <c r="C42" s="3">
        <v>30</v>
      </c>
      <c r="D42" s="6" t="s">
        <v>69</v>
      </c>
      <c r="E42" s="38" t="s">
        <v>167</v>
      </c>
      <c r="F42" s="6" t="s">
        <v>4</v>
      </c>
      <c r="G42" s="6">
        <v>100</v>
      </c>
      <c r="H42" s="6" t="s">
        <v>123</v>
      </c>
      <c r="I42" s="6" t="s">
        <v>124</v>
      </c>
      <c r="J42" s="7"/>
      <c r="K42" s="4">
        <v>22000</v>
      </c>
      <c r="L42" s="4">
        <f t="shared" si="6"/>
        <v>0</v>
      </c>
      <c r="M42" s="22">
        <v>0.2</v>
      </c>
      <c r="N42" s="4">
        <f t="shared" si="7"/>
        <v>0</v>
      </c>
      <c r="O42" s="4">
        <f t="shared" si="8"/>
        <v>0</v>
      </c>
    </row>
    <row r="43" spans="1:15" customFormat="1" ht="48" outlineLevel="2">
      <c r="A43" s="26" t="s">
        <v>90</v>
      </c>
      <c r="B43" s="6" t="s">
        <v>39</v>
      </c>
      <c r="C43" s="3">
        <v>31</v>
      </c>
      <c r="D43" s="6" t="s">
        <v>70</v>
      </c>
      <c r="E43" s="38" t="s">
        <v>168</v>
      </c>
      <c r="F43" s="6" t="s">
        <v>4</v>
      </c>
      <c r="G43" s="6">
        <v>100</v>
      </c>
      <c r="H43" s="6" t="s">
        <v>123</v>
      </c>
      <c r="I43" s="6" t="s">
        <v>124</v>
      </c>
      <c r="J43" s="7"/>
      <c r="K43" s="4">
        <v>22000</v>
      </c>
      <c r="L43" s="4">
        <f t="shared" si="6"/>
        <v>0</v>
      </c>
      <c r="M43" s="22">
        <v>0.2</v>
      </c>
      <c r="N43" s="4">
        <f t="shared" si="7"/>
        <v>0</v>
      </c>
      <c r="O43" s="4">
        <f t="shared" si="8"/>
        <v>0</v>
      </c>
    </row>
    <row r="44" spans="1:15" customFormat="1" ht="48" outlineLevel="2">
      <c r="A44" s="26" t="s">
        <v>90</v>
      </c>
      <c r="B44" s="6" t="s">
        <v>39</v>
      </c>
      <c r="C44" s="3">
        <v>32</v>
      </c>
      <c r="D44" s="6" t="s">
        <v>71</v>
      </c>
      <c r="E44" s="38" t="s">
        <v>169</v>
      </c>
      <c r="F44" s="6" t="s">
        <v>4</v>
      </c>
      <c r="G44" s="6">
        <v>100</v>
      </c>
      <c r="H44" s="6" t="s">
        <v>123</v>
      </c>
      <c r="I44" s="6" t="s">
        <v>124</v>
      </c>
      <c r="J44" s="7"/>
      <c r="K44" s="4">
        <v>22000</v>
      </c>
      <c r="L44" s="4">
        <f t="shared" si="6"/>
        <v>0</v>
      </c>
      <c r="M44" s="22">
        <v>0.2</v>
      </c>
      <c r="N44" s="4">
        <f t="shared" si="7"/>
        <v>0</v>
      </c>
      <c r="O44" s="4">
        <f t="shared" si="8"/>
        <v>0</v>
      </c>
    </row>
    <row r="45" spans="1:15" customFormat="1" ht="60.75" outlineLevel="2" thickBot="1">
      <c r="A45" s="26" t="s">
        <v>90</v>
      </c>
      <c r="B45" s="6" t="s">
        <v>39</v>
      </c>
      <c r="C45" s="3">
        <v>33</v>
      </c>
      <c r="D45" s="6" t="s">
        <v>72</v>
      </c>
      <c r="E45" s="38" t="s">
        <v>170</v>
      </c>
      <c r="F45" s="6" t="s">
        <v>4</v>
      </c>
      <c r="G45" s="6">
        <v>100</v>
      </c>
      <c r="H45" s="6" t="s">
        <v>58</v>
      </c>
      <c r="I45" s="6" t="s">
        <v>124</v>
      </c>
      <c r="J45" s="7"/>
      <c r="K45" s="4">
        <v>26000</v>
      </c>
      <c r="L45" s="4">
        <f t="shared" si="6"/>
        <v>0</v>
      </c>
      <c r="M45" s="22">
        <v>0.2</v>
      </c>
      <c r="N45" s="4">
        <f t="shared" si="7"/>
        <v>0</v>
      </c>
      <c r="O45" s="4">
        <f t="shared" si="8"/>
        <v>0</v>
      </c>
    </row>
    <row r="46" spans="1:15" customFormat="1" ht="15.75" thickBot="1">
      <c r="A46" s="35" t="s">
        <v>93</v>
      </c>
      <c r="B46" s="36"/>
      <c r="C46" s="36"/>
      <c r="D46" s="36"/>
      <c r="E46" s="36"/>
      <c r="F46" s="36"/>
      <c r="G46" s="36"/>
      <c r="H46" s="36"/>
      <c r="I46" s="36"/>
      <c r="J46" s="36"/>
      <c r="K46" s="37"/>
      <c r="L46" s="27">
        <f>SUBTOTAL(9,L13:L45)</f>
        <v>0</v>
      </c>
      <c r="M46" s="28"/>
      <c r="N46" s="29">
        <f>SUBTOTAL(9,N13:N45)</f>
        <v>0</v>
      </c>
      <c r="O46" s="29">
        <f>SUBTOTAL(9,O13:O45)</f>
        <v>0</v>
      </c>
    </row>
    <row r="47" spans="1:15" customFormat="1" ht="15.75" thickBot="1">
      <c r="A47" s="35" t="s">
        <v>128</v>
      </c>
      <c r="B47" s="36"/>
      <c r="C47" s="36"/>
      <c r="D47" s="36"/>
      <c r="E47" s="36"/>
      <c r="F47" s="36"/>
      <c r="G47" s="36"/>
      <c r="H47" s="36"/>
      <c r="I47" s="36"/>
      <c r="J47" s="36"/>
      <c r="K47" s="37"/>
      <c r="L47" s="27">
        <f>SUBTOTAL(9,L5:L46)</f>
        <v>0</v>
      </c>
      <c r="M47" s="28"/>
      <c r="N47" s="29">
        <f>SUBTOTAL(9,N5:N46)</f>
        <v>0</v>
      </c>
      <c r="O47" s="29">
        <f>SUBTOTAL(9,O5:O46)</f>
        <v>0</v>
      </c>
    </row>
  </sheetData>
  <mergeCells count="7">
    <mergeCell ref="A1:O1"/>
    <mergeCell ref="A2:O2"/>
    <mergeCell ref="A3:O3"/>
    <mergeCell ref="A47:K47"/>
    <mergeCell ref="A46:K46"/>
    <mergeCell ref="A12:K12"/>
    <mergeCell ref="A6:K6"/>
  </mergeCells>
  <pageMargins left="0.7" right="0.7" top="0.75" bottom="0.75" header="0.3" footer="0.3"/>
  <pageSetup paperSize="8" scale="78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4" customWidth="1"/>
    <col min="3" max="3" width="29.42578125" style="9" customWidth="1"/>
    <col min="4" max="4" width="11.42578125" customWidth="1"/>
  </cols>
  <sheetData>
    <row r="1" spans="1:4">
      <c r="A1" t="s">
        <v>76</v>
      </c>
      <c r="B1" s="18">
        <v>6786892550.8400059</v>
      </c>
    </row>
    <row r="3" spans="1:4">
      <c r="B3" s="17" t="s">
        <v>77</v>
      </c>
      <c r="C3" s="6" t="s">
        <v>78</v>
      </c>
      <c r="D3" s="6" t="s">
        <v>79</v>
      </c>
    </row>
    <row r="4" spans="1:4">
      <c r="A4" s="6">
        <v>1</v>
      </c>
      <c r="B4" s="17" t="s">
        <v>10</v>
      </c>
      <c r="C4" s="5">
        <v>1219231784.8900003</v>
      </c>
      <c r="D4" s="11">
        <f>C4/$C$32</f>
        <v>0.17964506963339183</v>
      </c>
    </row>
    <row r="5" spans="1:4">
      <c r="A5" s="6">
        <v>2</v>
      </c>
      <c r="B5" s="17" t="s">
        <v>17</v>
      </c>
      <c r="C5" s="5">
        <v>1164677148.0000012</v>
      </c>
      <c r="D5" s="11">
        <f>C5/$B$1</f>
        <v>0.17160683468546301</v>
      </c>
    </row>
    <row r="6" spans="1:4">
      <c r="A6" s="6">
        <v>3</v>
      </c>
      <c r="B6" s="17" t="s">
        <v>24</v>
      </c>
      <c r="C6" s="5">
        <v>934563507.10999954</v>
      </c>
      <c r="D6" s="11">
        <f t="shared" ref="D6:D31" si="0">C6/$B$1</f>
        <v>0.13770123810112916</v>
      </c>
    </row>
    <row r="7" spans="1:4">
      <c r="A7" s="6">
        <v>4</v>
      </c>
      <c r="B7" s="15" t="s">
        <v>3</v>
      </c>
      <c r="C7" s="5">
        <v>772227098.75999999</v>
      </c>
      <c r="D7" s="11">
        <f t="shared" si="0"/>
        <v>0.11378213121473719</v>
      </c>
    </row>
    <row r="8" spans="1:4">
      <c r="A8" s="6">
        <v>5</v>
      </c>
      <c r="B8" s="17" t="s">
        <v>12</v>
      </c>
      <c r="C8" s="5">
        <v>747708679.58000004</v>
      </c>
      <c r="D8" s="11">
        <f t="shared" si="0"/>
        <v>0.11016951778431457</v>
      </c>
    </row>
    <row r="9" spans="1:4" ht="17.25" customHeight="1">
      <c r="A9" s="6">
        <v>6</v>
      </c>
      <c r="B9" s="17" t="s">
        <v>14</v>
      </c>
      <c r="C9" s="5">
        <v>439475777.16999996</v>
      </c>
      <c r="D9" s="11">
        <f t="shared" si="0"/>
        <v>6.4753607616140407E-2</v>
      </c>
    </row>
    <row r="10" spans="1:4">
      <c r="A10" s="6">
        <v>7</v>
      </c>
      <c r="B10" s="19" t="s">
        <v>19</v>
      </c>
      <c r="C10" s="5">
        <v>420402230</v>
      </c>
      <c r="D10" s="11">
        <f t="shared" si="0"/>
        <v>6.1943257072482646E-2</v>
      </c>
    </row>
    <row r="11" spans="1:4">
      <c r="A11" s="6">
        <v>8</v>
      </c>
      <c r="B11" s="17" t="s">
        <v>6</v>
      </c>
      <c r="C11" s="5">
        <v>295831899</v>
      </c>
      <c r="D11" s="11">
        <f t="shared" si="0"/>
        <v>4.3588711149314605E-2</v>
      </c>
    </row>
    <row r="12" spans="1:4">
      <c r="A12" s="6">
        <v>9</v>
      </c>
      <c r="B12" s="17" t="s">
        <v>8</v>
      </c>
      <c r="C12" s="5">
        <v>199999848</v>
      </c>
      <c r="D12" s="11">
        <f t="shared" si="0"/>
        <v>2.946854491975805E-2</v>
      </c>
    </row>
    <row r="13" spans="1:4">
      <c r="A13" s="6">
        <v>10</v>
      </c>
      <c r="B13" s="17" t="s">
        <v>5</v>
      </c>
      <c r="C13" s="5">
        <v>126716354.72</v>
      </c>
      <c r="D13" s="11">
        <f t="shared" si="0"/>
        <v>1.8670747145439405E-2</v>
      </c>
    </row>
    <row r="14" spans="1:4">
      <c r="A14" s="6">
        <v>11</v>
      </c>
      <c r="B14" s="17" t="s">
        <v>73</v>
      </c>
      <c r="C14" s="5">
        <v>84944900</v>
      </c>
      <c r="D14" s="11">
        <f t="shared" si="0"/>
        <v>1.2516022518948892E-2</v>
      </c>
    </row>
    <row r="15" spans="1:4">
      <c r="A15" s="6">
        <v>12</v>
      </c>
      <c r="B15" s="17" t="s">
        <v>75</v>
      </c>
      <c r="C15" s="5">
        <v>76516600</v>
      </c>
      <c r="D15" s="11">
        <f t="shared" si="0"/>
        <v>1.1274172889407189E-2</v>
      </c>
    </row>
    <row r="16" spans="1:4">
      <c r="A16" s="6">
        <v>13</v>
      </c>
      <c r="B16" s="17" t="s">
        <v>74</v>
      </c>
      <c r="C16" s="5">
        <v>55540800</v>
      </c>
      <c r="D16" s="11">
        <f t="shared" si="0"/>
        <v>8.1835390178861423E-3</v>
      </c>
    </row>
    <row r="17" spans="1:4">
      <c r="A17" s="6">
        <v>14</v>
      </c>
      <c r="B17" s="17" t="s">
        <v>13</v>
      </c>
      <c r="C17" s="5">
        <v>48216077.560000002</v>
      </c>
      <c r="D17" s="11">
        <f t="shared" si="0"/>
        <v>7.1042936364201547E-3</v>
      </c>
    </row>
    <row r="18" spans="1:4">
      <c r="A18" s="6">
        <v>15</v>
      </c>
      <c r="B18" s="17" t="s">
        <v>30</v>
      </c>
      <c r="C18" s="5">
        <v>46057192</v>
      </c>
      <c r="D18" s="11">
        <f t="shared" si="0"/>
        <v>6.7861973141595637E-3</v>
      </c>
    </row>
    <row r="19" spans="1:4">
      <c r="A19" s="6">
        <v>16</v>
      </c>
      <c r="B19" s="17" t="s">
        <v>38</v>
      </c>
      <c r="C19" s="5">
        <v>22296987.199999999</v>
      </c>
      <c r="D19" s="11">
        <f t="shared" si="0"/>
        <v>3.2853013412213706E-3</v>
      </c>
    </row>
    <row r="20" spans="1:4">
      <c r="A20" s="6">
        <v>17</v>
      </c>
      <c r="B20" s="19" t="s">
        <v>16</v>
      </c>
      <c r="C20" s="5">
        <v>20487565</v>
      </c>
      <c r="D20" s="11">
        <f t="shared" si="0"/>
        <v>3.0186959417037298E-3</v>
      </c>
    </row>
    <row r="21" spans="1:4">
      <c r="A21" s="6">
        <v>18</v>
      </c>
      <c r="B21" s="17" t="s">
        <v>23</v>
      </c>
      <c r="C21" s="4">
        <v>18267940</v>
      </c>
      <c r="D21" s="11">
        <f t="shared" si="0"/>
        <v>2.691650098061299E-3</v>
      </c>
    </row>
    <row r="22" spans="1:4">
      <c r="A22" s="6">
        <v>19</v>
      </c>
      <c r="B22" s="17" t="s">
        <v>28</v>
      </c>
      <c r="C22" s="5">
        <v>17297120</v>
      </c>
      <c r="D22" s="11">
        <f t="shared" si="0"/>
        <v>2.5486067254533382E-3</v>
      </c>
    </row>
    <row r="23" spans="1:4">
      <c r="A23" s="6">
        <v>20</v>
      </c>
      <c r="B23" s="16" t="s">
        <v>22</v>
      </c>
      <c r="C23" s="5">
        <v>14351662</v>
      </c>
      <c r="D23" s="11">
        <f t="shared" si="0"/>
        <v>2.1146145887080106E-3</v>
      </c>
    </row>
    <row r="24" spans="1:4">
      <c r="A24" s="6">
        <v>21</v>
      </c>
      <c r="B24" s="17" t="s">
        <v>9</v>
      </c>
      <c r="C24" s="5">
        <v>12885051</v>
      </c>
      <c r="D24" s="11">
        <f t="shared" si="0"/>
        <v>1.8985199638095393E-3</v>
      </c>
    </row>
    <row r="25" spans="1:4">
      <c r="A25" s="6">
        <v>22</v>
      </c>
      <c r="B25" s="17" t="s">
        <v>15</v>
      </c>
      <c r="C25" s="5">
        <v>12253753</v>
      </c>
      <c r="D25" s="11">
        <f t="shared" si="0"/>
        <v>1.8055027257626714E-3</v>
      </c>
    </row>
    <row r="26" spans="1:4">
      <c r="A26" s="6">
        <v>23</v>
      </c>
      <c r="B26" s="17" t="s">
        <v>31</v>
      </c>
      <c r="C26" s="5">
        <v>9999176</v>
      </c>
      <c r="D26" s="11">
        <f t="shared" si="0"/>
        <v>1.4733069552961191E-3</v>
      </c>
    </row>
    <row r="27" spans="1:4">
      <c r="A27" s="6">
        <v>24</v>
      </c>
      <c r="B27" s="17" t="s">
        <v>29</v>
      </c>
      <c r="C27" s="5">
        <v>9635482</v>
      </c>
      <c r="D27" s="11">
        <f t="shared" si="0"/>
        <v>1.4197192496892303E-3</v>
      </c>
    </row>
    <row r="28" spans="1:4">
      <c r="A28" s="6">
        <v>25</v>
      </c>
      <c r="B28" s="17" t="s">
        <v>18</v>
      </c>
      <c r="C28" s="5">
        <v>7782670</v>
      </c>
      <c r="D28" s="11">
        <f t="shared" si="0"/>
        <v>1.146720673960979E-3</v>
      </c>
    </row>
    <row r="29" spans="1:4">
      <c r="A29" s="6">
        <v>26</v>
      </c>
      <c r="B29" s="16" t="s">
        <v>11</v>
      </c>
      <c r="C29" s="5">
        <v>5022305</v>
      </c>
      <c r="D29" s="11">
        <f t="shared" si="0"/>
        <v>7.4000066486663255E-4</v>
      </c>
    </row>
    <row r="30" spans="1:4">
      <c r="A30" s="6">
        <v>27</v>
      </c>
      <c r="B30" s="17" t="s">
        <v>20</v>
      </c>
      <c r="C30" s="5">
        <v>2849718.9</v>
      </c>
      <c r="D30" s="11">
        <f t="shared" si="0"/>
        <v>4.1988566617977378E-4</v>
      </c>
    </row>
    <row r="31" spans="1:4">
      <c r="A31" s="6">
        <v>28</v>
      </c>
      <c r="B31" s="17" t="s">
        <v>25</v>
      </c>
      <c r="C31" s="5">
        <v>1653223.95</v>
      </c>
      <c r="D31" s="11">
        <f t="shared" si="0"/>
        <v>2.4359070629391096E-4</v>
      </c>
    </row>
    <row r="32" spans="1:4" ht="30.75" customHeight="1">
      <c r="C32" s="12">
        <f>SUM(C4:C31)</f>
        <v>6786892550.8400011</v>
      </c>
      <c r="D32" s="13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2021-07-30T10:29:13Z</cp:lastPrinted>
  <dcterms:created xsi:type="dcterms:W3CDTF">2021-06-18T20:01:58Z</dcterms:created>
  <dcterms:modified xsi:type="dcterms:W3CDTF">2021-08-17T05:48:18Z</dcterms:modified>
</cp:coreProperties>
</file>