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8957EAE0-06B0-4F78-BE21-F29870D91529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specifikacija materijala" sheetId="1" r:id="rId1"/>
    <sheet name="po dobavljačima" sheetId="3" state="hidden" r:id="rId2"/>
  </sheets>
  <definedNames>
    <definedName name="_xlnm._FilterDatabase" localSheetId="0" hidden="1">'specifikacija materijala'!$A$4:$O$79</definedName>
    <definedName name="_xlnm.Print_Titles" localSheetId="0">'specifikacija materijala'!$4:$4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2" i="3" l="1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L78" i="1"/>
  <c r="N78" i="1" s="1"/>
  <c r="O78" i="1" s="1"/>
  <c r="L77" i="1"/>
  <c r="N77" i="1" s="1"/>
  <c r="O77" i="1" s="1"/>
  <c r="L76" i="1"/>
  <c r="L74" i="1"/>
  <c r="N74" i="1" s="1"/>
  <c r="L73" i="1"/>
  <c r="N73" i="1" s="1"/>
  <c r="O73" i="1" s="1"/>
  <c r="L72" i="1"/>
  <c r="N72" i="1" s="1"/>
  <c r="O72" i="1" s="1"/>
  <c r="L71" i="1"/>
  <c r="L70" i="1"/>
  <c r="L69" i="1"/>
  <c r="N69" i="1" s="1"/>
  <c r="L68" i="1"/>
  <c r="N68" i="1" s="1"/>
  <c r="O68" i="1" s="1"/>
  <c r="L67" i="1"/>
  <c r="L66" i="1"/>
  <c r="N66" i="1" s="1"/>
  <c r="L65" i="1"/>
  <c r="N65" i="1" s="1"/>
  <c r="L64" i="1"/>
  <c r="N64" i="1" s="1"/>
  <c r="L62" i="1"/>
  <c r="N62" i="1" s="1"/>
  <c r="L61" i="1"/>
  <c r="N61" i="1" s="1"/>
  <c r="L60" i="1"/>
  <c r="L59" i="1"/>
  <c r="L58" i="1"/>
  <c r="N58" i="1" s="1"/>
  <c r="L57" i="1"/>
  <c r="N57" i="1" s="1"/>
  <c r="O57" i="1" s="1"/>
  <c r="L56" i="1"/>
  <c r="L55" i="1"/>
  <c r="L54" i="1"/>
  <c r="N54" i="1" s="1"/>
  <c r="L53" i="1"/>
  <c r="N53" i="1" s="1"/>
  <c r="L52" i="1"/>
  <c r="L51" i="1"/>
  <c r="L50" i="1"/>
  <c r="N50" i="1" s="1"/>
  <c r="L49" i="1"/>
  <c r="N49" i="1" s="1"/>
  <c r="O49" i="1" s="1"/>
  <c r="L48" i="1"/>
  <c r="L47" i="1"/>
  <c r="L46" i="1"/>
  <c r="N46" i="1" s="1"/>
  <c r="L45" i="1"/>
  <c r="L44" i="1"/>
  <c r="L43" i="1"/>
  <c r="L42" i="1"/>
  <c r="N42" i="1" s="1"/>
  <c r="L41" i="1"/>
  <c r="N41" i="1" s="1"/>
  <c r="O41" i="1" s="1"/>
  <c r="L40" i="1"/>
  <c r="L39" i="1"/>
  <c r="L38" i="1"/>
  <c r="N38" i="1" s="1"/>
  <c r="L37" i="1"/>
  <c r="N37" i="1" s="1"/>
  <c r="L36" i="1"/>
  <c r="L35" i="1"/>
  <c r="L34" i="1"/>
  <c r="N34" i="1" s="1"/>
  <c r="L33" i="1"/>
  <c r="N33" i="1" s="1"/>
  <c r="O33" i="1" s="1"/>
  <c r="L32" i="1"/>
  <c r="L31" i="1"/>
  <c r="L30" i="1"/>
  <c r="N30" i="1" s="1"/>
  <c r="L28" i="1"/>
  <c r="L27" i="1"/>
  <c r="N27" i="1" s="1"/>
  <c r="L26" i="1"/>
  <c r="L25" i="1"/>
  <c r="N25" i="1" s="1"/>
  <c r="O25" i="1" s="1"/>
  <c r="L24" i="1"/>
  <c r="L22" i="1"/>
  <c r="L20" i="1"/>
  <c r="L19" i="1"/>
  <c r="L18" i="1"/>
  <c r="L17" i="1"/>
  <c r="L16" i="1"/>
  <c r="N16" i="1" s="1"/>
  <c r="L15" i="1"/>
  <c r="L13" i="1"/>
  <c r="L12" i="1"/>
  <c r="N12" i="1" s="1"/>
  <c r="O12" i="1" s="1"/>
  <c r="L11" i="1"/>
  <c r="L10" i="1"/>
  <c r="L9" i="1"/>
  <c r="L8" i="1"/>
  <c r="N8" i="1" s="1"/>
  <c r="O8" i="1" s="1"/>
  <c r="L7" i="1"/>
  <c r="L6" i="1"/>
  <c r="L5" i="1"/>
  <c r="O61" i="1" l="1"/>
  <c r="O53" i="1"/>
  <c r="L14" i="1"/>
  <c r="N20" i="1"/>
  <c r="O20" i="1" s="1"/>
  <c r="L21" i="1"/>
  <c r="O16" i="1"/>
  <c r="N18" i="1"/>
  <c r="O18" i="1" s="1"/>
  <c r="N45" i="1"/>
  <c r="O45" i="1" s="1"/>
  <c r="O37" i="1"/>
  <c r="O65" i="1"/>
  <c r="O69" i="1"/>
  <c r="N7" i="1"/>
  <c r="O7" i="1" s="1"/>
  <c r="N11" i="1"/>
  <c r="O11" i="1" s="1"/>
  <c r="N17" i="1"/>
  <c r="O17" i="1" s="1"/>
  <c r="N5" i="1"/>
  <c r="O5" i="1" s="1"/>
  <c r="N9" i="1"/>
  <c r="O9" i="1" s="1"/>
  <c r="N13" i="1"/>
  <c r="O13" i="1" s="1"/>
  <c r="N15" i="1"/>
  <c r="N19" i="1"/>
  <c r="O19" i="1" s="1"/>
  <c r="N6" i="1"/>
  <c r="O6" i="1" s="1"/>
  <c r="N10" i="1"/>
  <c r="O10" i="1" s="1"/>
  <c r="N22" i="1"/>
  <c r="N23" i="1" s="1"/>
  <c r="L23" i="1"/>
  <c r="O27" i="1"/>
  <c r="N28" i="1"/>
  <c r="O28" i="1" s="1"/>
  <c r="L29" i="1"/>
  <c r="N24" i="1"/>
  <c r="O24" i="1" s="1"/>
  <c r="N26" i="1"/>
  <c r="O26" i="1" s="1"/>
  <c r="O64" i="1"/>
  <c r="O66" i="1"/>
  <c r="O74" i="1"/>
  <c r="O34" i="1"/>
  <c r="O42" i="1"/>
  <c r="O50" i="1"/>
  <c r="O58" i="1"/>
  <c r="L63" i="1"/>
  <c r="O30" i="1"/>
  <c r="O38" i="1"/>
  <c r="O46" i="1"/>
  <c r="O54" i="1"/>
  <c r="O62" i="1"/>
  <c r="N70" i="1"/>
  <c r="O70" i="1" s="1"/>
  <c r="L75" i="1"/>
  <c r="N31" i="1"/>
  <c r="N35" i="1"/>
  <c r="O35" i="1" s="1"/>
  <c r="N39" i="1"/>
  <c r="O39" i="1" s="1"/>
  <c r="N43" i="1"/>
  <c r="O43" i="1" s="1"/>
  <c r="N47" i="1"/>
  <c r="O47" i="1" s="1"/>
  <c r="N51" i="1"/>
  <c r="O51" i="1" s="1"/>
  <c r="N55" i="1"/>
  <c r="O55" i="1" s="1"/>
  <c r="N59" i="1"/>
  <c r="O59" i="1" s="1"/>
  <c r="N67" i="1"/>
  <c r="N71" i="1"/>
  <c r="O71" i="1" s="1"/>
  <c r="N32" i="1"/>
  <c r="O32" i="1" s="1"/>
  <c r="N36" i="1"/>
  <c r="O36" i="1" s="1"/>
  <c r="N40" i="1"/>
  <c r="O40" i="1" s="1"/>
  <c r="N44" i="1"/>
  <c r="O44" i="1" s="1"/>
  <c r="N48" i="1"/>
  <c r="O48" i="1" s="1"/>
  <c r="N52" i="1"/>
  <c r="O52" i="1" s="1"/>
  <c r="N56" i="1"/>
  <c r="O56" i="1" s="1"/>
  <c r="N60" i="1"/>
  <c r="O60" i="1" s="1"/>
  <c r="L79" i="1"/>
  <c r="N76" i="1"/>
  <c r="N79" i="1" s="1"/>
  <c r="D32" i="3"/>
  <c r="L80" i="1" l="1"/>
  <c r="O22" i="1"/>
  <c r="O23" i="1" s="1"/>
  <c r="N75" i="1"/>
  <c r="O76" i="1"/>
  <c r="O79" i="1" s="1"/>
  <c r="N21" i="1"/>
  <c r="O15" i="1"/>
  <c r="O67" i="1"/>
  <c r="O75" i="1" s="1"/>
  <c r="N63" i="1"/>
  <c r="O63" i="1" s="1"/>
  <c r="O31" i="1"/>
  <c r="O29" i="1"/>
  <c r="O21" i="1"/>
  <c r="N29" i="1"/>
  <c r="O14" i="1"/>
  <c r="N14" i="1"/>
  <c r="O80" i="1" l="1"/>
  <c r="N80" i="1" l="1"/>
</calcChain>
</file>

<file path=xl/sharedStrings.xml><?xml version="1.0" encoding="utf-8"?>
<sst xmlns="http://schemas.openxmlformats.org/spreadsheetml/2006/main" count="602" uniqueCount="293">
  <si>
    <t>Број партије</t>
  </si>
  <si>
    <t>Назив партије</t>
  </si>
  <si>
    <t>Број ставке</t>
  </si>
  <si>
    <t>Назив ставке</t>
  </si>
  <si>
    <t>Јединица мере</t>
  </si>
  <si>
    <t>Величина паковања</t>
  </si>
  <si>
    <t>Заштићени назив понуђеног добра</t>
  </si>
  <si>
    <t xml:space="preserve">Произвођач </t>
  </si>
  <si>
    <t>Количина</t>
  </si>
  <si>
    <t>Стопа ПДВ-а</t>
  </si>
  <si>
    <t>Износ ПДВ-а</t>
  </si>
  <si>
    <t>pakovanje</t>
  </si>
  <si>
    <t>1 komad</t>
  </si>
  <si>
    <t>20 l</t>
  </si>
  <si>
    <t>1 l</t>
  </si>
  <si>
    <t>500 ml</t>
  </si>
  <si>
    <t>5 l</t>
  </si>
  <si>
    <t>Партија 8</t>
  </si>
  <si>
    <t>Reagensi i potrošni materijal za aparat Phoenix NCC-61</t>
  </si>
  <si>
    <t xml:space="preserve">Neo Diluent E </t>
  </si>
  <si>
    <t>Neo-Diluent E</t>
  </si>
  <si>
    <t>NeoMedica doo, Niš</t>
  </si>
  <si>
    <t>Neo Sheath E</t>
  </si>
  <si>
    <t>Neo-Sheath E</t>
  </si>
  <si>
    <t>Neo Lyse E</t>
  </si>
  <si>
    <t>Neo-Lyse E</t>
  </si>
  <si>
    <t xml:space="preserve">Neo Cleaner E </t>
  </si>
  <si>
    <t>Neo-Cleaner E</t>
  </si>
  <si>
    <t>Neo Rinse E</t>
  </si>
  <si>
    <t>100 ml</t>
  </si>
  <si>
    <t>Neo-Rinse E</t>
  </si>
  <si>
    <t>CBC 3K 3 nivoa "ili odgovarajući"</t>
  </si>
  <si>
    <t>3x3 ml</t>
  </si>
  <si>
    <t>CBC-3K</t>
  </si>
  <si>
    <t>R&amp;D Systems, SAD</t>
  </si>
  <si>
    <t>Партија 8 укупно</t>
  </si>
  <si>
    <t>500ml</t>
  </si>
  <si>
    <t>1000 ml</t>
  </si>
  <si>
    <t>5000 ml</t>
  </si>
  <si>
    <t>3 ml</t>
  </si>
  <si>
    <t>Партија 32</t>
  </si>
  <si>
    <t>Reagensi i potrošni materijal za aparat Phoenix NCC-3300</t>
  </si>
  <si>
    <t>Neo Diluent C</t>
  </si>
  <si>
    <t>20 L</t>
  </si>
  <si>
    <t>Neo-Diluent C</t>
  </si>
  <si>
    <t>Neo Detergent C</t>
  </si>
  <si>
    <t>Neo-Detegent C</t>
  </si>
  <si>
    <t>Neo Lyse C</t>
  </si>
  <si>
    <t>1 L</t>
  </si>
  <si>
    <t>Neo-Lyse C</t>
  </si>
  <si>
    <t>Neo cleaner 100</t>
  </si>
  <si>
    <t>Neo-cleaner 100</t>
  </si>
  <si>
    <t>CBC 3D 3 nivoa "ili odgovarajući"</t>
  </si>
  <si>
    <t>3 x 2 ml</t>
  </si>
  <si>
    <t>CBC-3D 3 levels</t>
  </si>
  <si>
    <t>CBC 3D 3 nivoa normal</t>
  </si>
  <si>
    <t xml:space="preserve"> 2 ml</t>
  </si>
  <si>
    <t>CBC-3D normal</t>
  </si>
  <si>
    <t>Партија 32 укупно</t>
  </si>
  <si>
    <t>50 ml</t>
  </si>
  <si>
    <t>500 komada</t>
  </si>
  <si>
    <t>1 ml</t>
  </si>
  <si>
    <t>250 ml</t>
  </si>
  <si>
    <t>96 testova</t>
  </si>
  <si>
    <t>20 mL</t>
  </si>
  <si>
    <t>ALKALNA FOSFATAZA</t>
  </si>
  <si>
    <t>AMILAZA</t>
  </si>
  <si>
    <t>HBA1C</t>
  </si>
  <si>
    <t>GLUKOZA</t>
  </si>
  <si>
    <t>UREA</t>
  </si>
  <si>
    <t>KREATININ</t>
  </si>
  <si>
    <t>TRIGLICERIDI</t>
  </si>
  <si>
    <t>GVOŽĐE</t>
  </si>
  <si>
    <t>200 ml</t>
  </si>
  <si>
    <t>Партија 90</t>
  </si>
  <si>
    <t>Reagensi i potrošni materijal za Nua 500 urin čitač</t>
  </si>
  <si>
    <t>Nua 500 urin trake</t>
  </si>
  <si>
    <t>100 komadа</t>
  </si>
  <si>
    <t>Neocheck 10a</t>
  </si>
  <si>
    <t>Партија 90 укупно</t>
  </si>
  <si>
    <t xml:space="preserve">200 ml </t>
  </si>
  <si>
    <t>Virion/Serion – Nemačka</t>
  </si>
  <si>
    <t>30 testova</t>
  </si>
  <si>
    <t>Партија 144</t>
  </si>
  <si>
    <t>Laboratorijski testovi i reagensi za aparat STAT FAX 303+ Eliza čitač</t>
  </si>
  <si>
    <t>ELIZA testovi za Citomegalo virus Ig G – kvantitativno, supstrat pNPP,  mogućnost aplikacije na ELIZA aparat STAT-FAX 303+</t>
  </si>
  <si>
    <t>Cytomegalo virus IgG</t>
  </si>
  <si>
    <t>ELIZA testovi za Citomegalo virus Ig M – kvantitativno, supstrat pNPP,  mogućnost aplikacije na ELIZA aparat STAT-FAX 303+</t>
  </si>
  <si>
    <t>Cytomegalo virus IgM</t>
  </si>
  <si>
    <t>ELIZA testovi za Toxoplasma gondii IgG –kvantitativno, supstrat pNPP, mogućnost aplikacije na ELIZA aparat STAT-FAX 303+</t>
  </si>
  <si>
    <t>Toxoplasma gondii IgG</t>
  </si>
  <si>
    <t>ELIZA testovi za Toxoplasma gondii IgM –kvantitativno, supstrat pNPP, mogućnost aplikacije na ELIZA aparat STAT-FAX 303+</t>
  </si>
  <si>
    <t>Toxoplasma gondii IgM</t>
  </si>
  <si>
    <t>RF – absorbens - T – 200 za ELIZA testove</t>
  </si>
  <si>
    <t>RF Absorbent</t>
  </si>
  <si>
    <t>Партија 144 укупно</t>
  </si>
  <si>
    <t>Bilirubin Total</t>
  </si>
  <si>
    <t>Albumin</t>
  </si>
  <si>
    <t>CK</t>
  </si>
  <si>
    <t>GAMA GT</t>
  </si>
  <si>
    <t>CRP</t>
  </si>
  <si>
    <t>5x5 ml</t>
  </si>
  <si>
    <t>AST</t>
  </si>
  <si>
    <t>ALT</t>
  </si>
  <si>
    <t>Urea UV</t>
  </si>
  <si>
    <t>HOLESTEROL</t>
  </si>
  <si>
    <t>BILIRUBIN UKUPNI</t>
  </si>
  <si>
    <t>ALBUMIN</t>
  </si>
  <si>
    <t>Bilirubin Direct</t>
  </si>
  <si>
    <t>AST/GOT</t>
  </si>
  <si>
    <t>ALT/GPT</t>
  </si>
  <si>
    <t>Партија 182</t>
  </si>
  <si>
    <t xml:space="preserve">Reagensi zabiohemijski analizator NeoChem 20 (Neomedica) </t>
  </si>
  <si>
    <t xml:space="preserve"> MOKRAĆNA KISELINA</t>
  </si>
  <si>
    <t>Uric Acid</t>
  </si>
  <si>
    <t>Alkaline phoshatase</t>
  </si>
  <si>
    <t>Alpha Amilase</t>
  </si>
  <si>
    <t>BILIRUBI DIREKTNI</t>
  </si>
  <si>
    <t>CRP SA STANDARDOM</t>
  </si>
  <si>
    <t>DETERDŽENT (a 5 L)</t>
  </si>
  <si>
    <t>Detergent A</t>
  </si>
  <si>
    <t>Gamma GT</t>
  </si>
  <si>
    <t>Glucose</t>
  </si>
  <si>
    <t>Iron F</t>
  </si>
  <si>
    <t>HDL-HOLESTEROL</t>
  </si>
  <si>
    <t>1 x 80 ml</t>
  </si>
  <si>
    <t>Cholesterol HDL Direct</t>
  </si>
  <si>
    <t>HDL-LDL KALIBRATORI</t>
  </si>
  <si>
    <t xml:space="preserve">Calibrator cholesterol HDL/LDL </t>
  </si>
  <si>
    <t>Cholesterol Total</t>
  </si>
  <si>
    <t>KONTROLNI SERUM, NORMALNI</t>
  </si>
  <si>
    <t>Precise Norm</t>
  </si>
  <si>
    <t>KONTROLNI SERUM, PATOLOŠKI</t>
  </si>
  <si>
    <t>Precise Path</t>
  </si>
  <si>
    <t>Creatinine</t>
  </si>
  <si>
    <t>MULTIKALIBRATOR SERUM</t>
  </si>
  <si>
    <t>5x3 ml</t>
  </si>
  <si>
    <t>Calibrator clinical chemistry</t>
  </si>
  <si>
    <t>PROTEINI</t>
  </si>
  <si>
    <t>Total Proteins</t>
  </si>
  <si>
    <t>Tryglicerides</t>
  </si>
  <si>
    <t>REAKCIONI SEGMENT</t>
  </si>
  <si>
    <t xml:space="preserve">1x20 </t>
  </si>
  <si>
    <t>Cuvvets with rack</t>
  </si>
  <si>
    <t xml:space="preserve">ČAŠICE </t>
  </si>
  <si>
    <t>Sample cup for Neochem 20</t>
  </si>
  <si>
    <t>2 x 250 ml</t>
  </si>
  <si>
    <t>Партија 182 укупно</t>
  </si>
  <si>
    <t>Партија 183</t>
  </si>
  <si>
    <t xml:space="preserve">Reagensi za biohemijski analizator Neo-ISE Type B  </t>
  </si>
  <si>
    <t xml:space="preserve">REAGENT PACK - 1 </t>
  </si>
  <si>
    <t>(430+70) 500 ml</t>
  </si>
  <si>
    <t>Reagent Pack</t>
  </si>
  <si>
    <t>ELEKTRODE K</t>
  </si>
  <si>
    <t>Electrode K</t>
  </si>
  <si>
    <t>ELEKTRODE Na</t>
  </si>
  <si>
    <t>Electrode Na</t>
  </si>
  <si>
    <t>ELEKTRODE Cl</t>
  </si>
  <si>
    <t>Electrode Cl</t>
  </si>
  <si>
    <t>ELEKTRODE Li</t>
  </si>
  <si>
    <t>Electrode Li</t>
  </si>
  <si>
    <t>Elektrode Reference</t>
  </si>
  <si>
    <t>Reference Electrode</t>
  </si>
  <si>
    <t>ACTIVATING SOLUTION</t>
  </si>
  <si>
    <t>110 ml</t>
  </si>
  <si>
    <t>Activating solution</t>
  </si>
  <si>
    <t>CLEANER ISE</t>
  </si>
  <si>
    <t>Cleaner ISE</t>
  </si>
  <si>
    <t>ELEKTRODE INTERNAL SOLUTION</t>
  </si>
  <si>
    <t>Electrode internal solution</t>
  </si>
  <si>
    <t>ELEKTRODE WASH SOLUTION - 1</t>
  </si>
  <si>
    <t>1 ml+25 mg</t>
  </si>
  <si>
    <t>Electrode wash solution</t>
  </si>
  <si>
    <t>QS SOLUTION</t>
  </si>
  <si>
    <t>3x35</t>
  </si>
  <si>
    <t>QC Solution</t>
  </si>
  <si>
    <t>Партија 183 укупно</t>
  </si>
  <si>
    <t>Партија 211</t>
  </si>
  <si>
    <t>Reagensi za NW-37 POCT (Neomedica)</t>
  </si>
  <si>
    <t>Hemoglobin DEVICE</t>
  </si>
  <si>
    <t>CRP DEVICE</t>
  </si>
  <si>
    <t>Hb A1C kontrola</t>
  </si>
  <si>
    <t>2x0,5 ml</t>
  </si>
  <si>
    <t>Hb A1C control</t>
  </si>
  <si>
    <t>Партија 211 укупно</t>
  </si>
  <si>
    <t>Ukupno</t>
  </si>
  <si>
    <t>Isporučilac</t>
  </si>
  <si>
    <t>Opredeljena vrednost</t>
  </si>
  <si>
    <t>Udeo u %</t>
  </si>
  <si>
    <t>MAGNA PHARMACIA</t>
  </si>
  <si>
    <t>INTERLAB</t>
  </si>
  <si>
    <t>ADOC</t>
  </si>
  <si>
    <t>MAKLER</t>
  </si>
  <si>
    <t>YUNICOM</t>
  </si>
  <si>
    <t>EURODIJAGNOSTIKA</t>
  </si>
  <si>
    <t>REMED</t>
  </si>
  <si>
    <t>LABTEH</t>
  </si>
  <si>
    <t>VICOR</t>
  </si>
  <si>
    <t>EUROMEDICINA</t>
  </si>
  <si>
    <t>VIVOGEN</t>
  </si>
  <si>
    <t>GALEN FOKUS</t>
  </si>
  <si>
    <t>ALLURA MED</t>
  </si>
  <si>
    <t>PROMEDIA</t>
  </si>
  <si>
    <t>UNI-CHEM</t>
  </si>
  <si>
    <t>BIOMEDICA MP</t>
  </si>
  <si>
    <t>MEDIAKTIVA</t>
  </si>
  <si>
    <t>DIALAB</t>
  </si>
  <si>
    <t>MIT</t>
  </si>
  <si>
    <t>BIOTEC MEDICAL</t>
  </si>
  <si>
    <t>SUPERLAB</t>
  </si>
  <si>
    <t>SCORE</t>
  </si>
  <si>
    <t>elta 90</t>
  </si>
  <si>
    <t>ELITECH</t>
  </si>
  <si>
    <t>DIAGON</t>
  </si>
  <si>
    <t>NEOMEDICA</t>
  </si>
  <si>
    <t>REMED/STIGA</t>
  </si>
  <si>
    <t>PRIMAX</t>
  </si>
  <si>
    <t>Neomedica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</si>
  <si>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</si>
  <si>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</si>
  <si>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</si>
  <si>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</si>
  <si>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</si>
  <si>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</si>
  <si>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Шифре</t>
  </si>
  <si>
    <t>RGN210057</t>
  </si>
  <si>
    <t>RGN210058</t>
  </si>
  <si>
    <t>RGN210059</t>
  </si>
  <si>
    <t>RGN210060</t>
  </si>
  <si>
    <t>RGN210061</t>
  </si>
  <si>
    <t>RGN210062</t>
  </si>
  <si>
    <t>RGN210063</t>
  </si>
  <si>
    <t>RGN210064</t>
  </si>
  <si>
    <t>RGN210065</t>
  </si>
  <si>
    <t>RGN210293</t>
  </si>
  <si>
    <t>RGN210294</t>
  </si>
  <si>
    <t>RGN210295</t>
  </si>
  <si>
    <t>RGN210296</t>
  </si>
  <si>
    <t>RGN210297</t>
  </si>
  <si>
    <t>RGN210298</t>
  </si>
  <si>
    <t>RGN212956</t>
  </si>
  <si>
    <t>RGN214213</t>
  </si>
  <si>
    <t>RGN214214</t>
  </si>
  <si>
    <t>RGN214215</t>
  </si>
  <si>
    <t>RGN214216</t>
  </si>
  <si>
    <t>RGN214217</t>
  </si>
  <si>
    <t>RGN215289</t>
  </si>
  <si>
    <t>RGN215290</t>
  </si>
  <si>
    <t>RGN215291</t>
  </si>
  <si>
    <t>RGN215292</t>
  </si>
  <si>
    <t>RGN215293</t>
  </si>
  <si>
    <t>RGN215294</t>
  </si>
  <si>
    <t>RGN215295</t>
  </si>
  <si>
    <t>RGN215296</t>
  </si>
  <si>
    <t>RGN215297</t>
  </si>
  <si>
    <t>RGN215298</t>
  </si>
  <si>
    <t>RGN215299</t>
  </si>
  <si>
    <t>RGN215300</t>
  </si>
  <si>
    <t>RGN215301</t>
  </si>
  <si>
    <t>RGN215302</t>
  </si>
  <si>
    <t>RGN215303</t>
  </si>
  <si>
    <t>RGN215304</t>
  </si>
  <si>
    <t>RGN215305</t>
  </si>
  <si>
    <t>RGN215306</t>
  </si>
  <si>
    <t>RGN215307</t>
  </si>
  <si>
    <t>RGN215308</t>
  </si>
  <si>
    <t>RGN215309</t>
  </si>
  <si>
    <t>RGN215310</t>
  </si>
  <si>
    <t>RGN215311</t>
  </si>
  <si>
    <t>RGN215312</t>
  </si>
  <si>
    <t>RGN215313</t>
  </si>
  <si>
    <t>RGN215314</t>
  </si>
  <si>
    <t>RGN215315</t>
  </si>
  <si>
    <t>RGN215316</t>
  </si>
  <si>
    <t>RGN215317</t>
  </si>
  <si>
    <t>RGN215318</t>
  </si>
  <si>
    <t>RGN215319</t>
  </si>
  <si>
    <t>RGN215320</t>
  </si>
  <si>
    <t>RGN215321</t>
  </si>
  <si>
    <t>RGN215322</t>
  </si>
  <si>
    <t>RGN215323</t>
  </si>
  <si>
    <t>RGN215324</t>
  </si>
  <si>
    <t>RGN215325</t>
  </si>
  <si>
    <t>RGN215326</t>
  </si>
  <si>
    <t>RGN215327</t>
  </si>
  <si>
    <t>RGN215328</t>
  </si>
  <si>
    <t>RGN215329</t>
  </si>
  <si>
    <t>RGN215330</t>
  </si>
  <si>
    <t>RGN215331</t>
  </si>
  <si>
    <t>RGN215332</t>
  </si>
  <si>
    <t>RGN215883</t>
  </si>
  <si>
    <t>RGN215884</t>
  </si>
  <si>
    <t>RGN215885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</si>
</sst>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35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sz val="12"/>
      <color rgb="FF006100"/>
      <name val="Calibri"/>
      <family val="2"/>
      <charset val="1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name val="Arial"/>
      <family val="2"/>
      <charset val="1"/>
    </font>
    <font>
      <sz val="8"/>
      <color rgb="FF000000"/>
      <name val="Verdana CE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333333"/>
      <name val="Calibri"/>
      <family val="2"/>
      <charset val="238"/>
    </font>
    <font>
      <b/>
      <sz val="18"/>
      <color rgb="FF003366"/>
      <name val="Cambria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6EFCE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7CE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6EFCE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92D050"/>
        <bgColor rgb="FFC0C0C0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04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3" borderId="0" applyBorder="0" applyProtection="0"/>
    <xf numFmtId="0" fontId="4" fillId="20" borderId="1" applyProtection="0"/>
    <xf numFmtId="0" fontId="4" fillId="20" borderId="1" applyProtection="0"/>
    <xf numFmtId="0" fontId="4" fillId="20" borderId="1" applyProtection="0"/>
    <xf numFmtId="0" fontId="5" fillId="21" borderId="2" applyProtection="0"/>
    <xf numFmtId="164" fontId="29" fillId="0" borderId="0" applyBorder="0" applyProtection="0"/>
    <xf numFmtId="164" fontId="29" fillId="0" borderId="0" applyBorder="0" applyProtection="0"/>
    <xf numFmtId="164" fontId="29" fillId="0" borderId="0" applyBorder="0" applyProtection="0"/>
    <xf numFmtId="0" fontId="6" fillId="0" borderId="0" applyBorder="0" applyProtection="0"/>
    <xf numFmtId="0" fontId="7" fillId="4" borderId="0" applyBorder="0" applyProtection="0"/>
    <xf numFmtId="0" fontId="8" fillId="22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1" fillId="0" borderId="0" applyBorder="0" applyProtection="0"/>
    <xf numFmtId="0" fontId="12" fillId="7" borderId="1" applyProtection="0"/>
    <xf numFmtId="0" fontId="12" fillId="7" borderId="1" applyProtection="0"/>
    <xf numFmtId="0" fontId="12" fillId="7" borderId="1" applyProtection="0"/>
    <xf numFmtId="0" fontId="13" fillId="0" borderId="6" applyProtection="0"/>
    <xf numFmtId="0" fontId="14" fillId="23" borderId="0" applyBorder="0" applyProtection="0"/>
    <xf numFmtId="0" fontId="15" fillId="0" borderId="0"/>
    <xf numFmtId="0" fontId="16" fillId="0" borderId="0"/>
    <xf numFmtId="0" fontId="1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8" fillId="0" borderId="0" applyBorder="0" applyProtection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7" fillId="0" borderId="0"/>
    <xf numFmtId="0" fontId="15" fillId="0" borderId="0"/>
    <xf numFmtId="0" fontId="29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29" fillId="0" borderId="0"/>
    <xf numFmtId="0" fontId="18" fillId="0" borderId="0"/>
    <xf numFmtId="0" fontId="18" fillId="0" borderId="0"/>
    <xf numFmtId="0" fontId="1" fillId="0" borderId="0"/>
    <xf numFmtId="0" fontId="29" fillId="0" borderId="0"/>
    <xf numFmtId="0" fontId="17" fillId="0" borderId="0"/>
    <xf numFmtId="0" fontId="29" fillId="0" borderId="0"/>
    <xf numFmtId="0" fontId="29" fillId="0" borderId="0"/>
    <xf numFmtId="0" fontId="15" fillId="0" borderId="0"/>
    <xf numFmtId="0" fontId="1" fillId="0" borderId="0"/>
    <xf numFmtId="0" fontId="15" fillId="0" borderId="0"/>
    <xf numFmtId="0" fontId="19" fillId="0" borderId="0"/>
    <xf numFmtId="0" fontId="15" fillId="0" borderId="0"/>
    <xf numFmtId="0" fontId="18" fillId="0" borderId="0"/>
    <xf numFmtId="0" fontId="29" fillId="0" borderId="0"/>
    <xf numFmtId="0" fontId="20" fillId="0" borderId="0"/>
    <xf numFmtId="0" fontId="29" fillId="24" borderId="7" applyProtection="0"/>
    <xf numFmtId="0" fontId="29" fillId="24" borderId="7" applyProtection="0"/>
    <xf numFmtId="0" fontId="29" fillId="24" borderId="7" applyProtection="0"/>
    <xf numFmtId="0" fontId="21" fillId="20" borderId="8" applyProtection="0"/>
    <xf numFmtId="0" fontId="21" fillId="20" borderId="8" applyProtection="0"/>
    <xf numFmtId="0" fontId="21" fillId="20" borderId="8" applyProtection="0"/>
    <xf numFmtId="0" fontId="21" fillId="20" borderId="8" applyProtection="0"/>
    <xf numFmtId="0" fontId="21" fillId="20" borderId="8" applyProtection="0"/>
    <xf numFmtId="9" fontId="29" fillId="0" borderId="0" applyBorder="0" applyProtection="0"/>
    <xf numFmtId="0" fontId="20" fillId="0" borderId="0"/>
    <xf numFmtId="0" fontId="15" fillId="0" borderId="0"/>
    <xf numFmtId="0" fontId="22" fillId="0" borderId="0" applyBorder="0" applyProtection="0"/>
    <xf numFmtId="0" fontId="23" fillId="0" borderId="9" applyProtection="0"/>
    <xf numFmtId="0" fontId="23" fillId="0" borderId="9" applyProtection="0"/>
    <xf numFmtId="0" fontId="23" fillId="0" borderId="9" applyProtection="0"/>
    <xf numFmtId="0" fontId="23" fillId="0" borderId="9" applyProtection="0"/>
    <xf numFmtId="0" fontId="23" fillId="0" borderId="9" applyProtection="0"/>
    <xf numFmtId="0" fontId="24" fillId="0" borderId="0" applyBorder="0" applyProtection="0"/>
    <xf numFmtId="0" fontId="29" fillId="0" borderId="0"/>
  </cellStyleXfs>
  <cellXfs count="51">
    <xf numFmtId="0" fontId="0" fillId="0" borderId="0" xfId="0"/>
    <xf numFmtId="0" fontId="25" fillId="0" borderId="0" xfId="0" applyFont="1"/>
    <xf numFmtId="0" fontId="26" fillId="0" borderId="0" xfId="0" applyFont="1"/>
    <xf numFmtId="3" fontId="27" fillId="0" borderId="0" xfId="0" applyNumberFormat="1" applyFont="1" applyBorder="1" applyAlignment="1">
      <alignment horizontal="center" vertical="center"/>
    </xf>
    <xf numFmtId="9" fontId="26" fillId="0" borderId="0" xfId="0" applyNumberFormat="1" applyFont="1"/>
    <xf numFmtId="0" fontId="27" fillId="25" borderId="10" xfId="84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1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center" vertical="center"/>
    </xf>
    <xf numFmtId="9" fontId="27" fillId="0" borderId="10" xfId="0" applyNumberFormat="1" applyFont="1" applyBorder="1" applyAlignment="1">
      <alignment horizontal="center" vertical="center"/>
    </xf>
    <xf numFmtId="4" fontId="27" fillId="26" borderId="12" xfId="0" applyNumberFormat="1" applyFont="1" applyFill="1" applyBorder="1" applyAlignment="1">
      <alignment horizontal="center" vertical="center"/>
    </xf>
    <xf numFmtId="9" fontId="27" fillId="26" borderId="13" xfId="0" applyNumberFormat="1" applyFont="1" applyFill="1" applyBorder="1" applyAlignment="1">
      <alignment horizontal="center" vertical="center"/>
    </xf>
    <xf numFmtId="4" fontId="27" fillId="26" borderId="11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14" xfId="84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6" xfId="65" applyFont="1" applyBorder="1" applyAlignment="1">
      <alignment horizontal="center" vertical="center" wrapText="1"/>
    </xf>
    <xf numFmtId="0" fontId="27" fillId="0" borderId="10" xfId="65" applyFont="1" applyBorder="1" applyAlignment="1">
      <alignment horizontal="center" vertical="center" wrapText="1"/>
    </xf>
    <xf numFmtId="9" fontId="28" fillId="0" borderId="10" xfId="0" applyNumberFormat="1" applyFont="1" applyBorder="1" applyAlignment="1">
      <alignment horizontal="center" vertical="center"/>
    </xf>
    <xf numFmtId="0" fontId="27" fillId="0" borderId="14" xfId="65" applyFont="1" applyBorder="1" applyAlignment="1">
      <alignment horizontal="center" vertical="center" wrapText="1"/>
    </xf>
    <xf numFmtId="0" fontId="27" fillId="0" borderId="15" xfId="65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left"/>
    </xf>
    <xf numFmtId="0" fontId="27" fillId="0" borderId="10" xfId="0" applyFont="1" applyBorder="1" applyAlignment="1">
      <alignment horizontal="left" vertical="center" wrapText="1"/>
    </xf>
    <xf numFmtId="4" fontId="26" fillId="0" borderId="10" xfId="0" applyNumberFormat="1" applyFont="1" applyBorder="1" applyAlignment="1">
      <alignment horizontal="center" vertical="center"/>
    </xf>
    <xf numFmtId="10" fontId="26" fillId="0" borderId="10" xfId="0" applyNumberFormat="1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4" fontId="27" fillId="17" borderId="10" xfId="0" applyNumberFormat="1" applyFont="1" applyFill="1" applyBorder="1" applyAlignment="1">
      <alignment horizontal="center" vertical="center"/>
    </xf>
    <xf numFmtId="10" fontId="27" fillId="17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4" fillId="25" borderId="10" xfId="84" applyFont="1" applyFill="1" applyBorder="1" applyAlignment="1">
      <alignment horizontal="center" vertical="center" wrapText="1"/>
    </xf>
    <xf numFmtId="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" fontId="27" fillId="0" borderId="14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4" fontId="27" fillId="0" borderId="16" xfId="0" applyNumberFormat="1" applyFont="1" applyBorder="1" applyAlignment="1">
      <alignment horizontal="center" vertical="center"/>
    </xf>
    <xf numFmtId="4" fontId="34" fillId="27" borderId="10" xfId="84" applyNumberFormat="1" applyFont="1" applyFill="1" applyBorder="1" applyAlignment="1">
      <alignment horizontal="center" vertical="center" wrapText="1"/>
    </xf>
    <xf numFmtId="9" fontId="34" fillId="27" borderId="10" xfId="84" applyNumberFormat="1" applyFont="1" applyFill="1" applyBorder="1" applyAlignment="1">
      <alignment horizontal="center" vertical="center" wrapText="1"/>
    </xf>
    <xf numFmtId="0" fontId="34" fillId="27" borderId="10" xfId="84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25" fillId="26" borderId="11" xfId="0" applyFont="1" applyFill="1" applyBorder="1" applyAlignment="1">
      <alignment horizontal="right" vertical="center"/>
    </xf>
    <xf numFmtId="49" fontId="34" fillId="0" borderId="10" xfId="0" applyNumberFormat="1" applyFont="1" applyFill="1" applyBorder="1" applyAlignment="1">
      <alignment horizontal="center" vertical="center" wrapText="1"/>
    </xf>
  </cellXfs>
  <cellStyles count="104">
    <cellStyle name="20% - Accent1 2" xfId="1" xr:uid="{00000000-0005-0000-0000-000006000000}"/>
    <cellStyle name="20% - Accent2 2" xfId="2" xr:uid="{00000000-0005-0000-0000-000007000000}"/>
    <cellStyle name="20% - Accent3 2" xfId="3" xr:uid="{00000000-0005-0000-0000-000008000000}"/>
    <cellStyle name="20% - Accent4 2" xfId="4" xr:uid="{00000000-0005-0000-0000-000009000000}"/>
    <cellStyle name="20% - Accent5 2" xfId="5" xr:uid="{00000000-0005-0000-0000-00000A000000}"/>
    <cellStyle name="20% - Accent6 2" xfId="6" xr:uid="{00000000-0005-0000-0000-00000B000000}"/>
    <cellStyle name="40% - Accent1 2" xfId="7" xr:uid="{00000000-0005-0000-0000-00000C000000}"/>
    <cellStyle name="40% - Accent2 2" xfId="8" xr:uid="{00000000-0005-0000-0000-00000D000000}"/>
    <cellStyle name="40% - Accent3 2" xfId="9" xr:uid="{00000000-0005-0000-0000-00000E000000}"/>
    <cellStyle name="40% - Accent4 2" xfId="10" xr:uid="{00000000-0005-0000-0000-00000F000000}"/>
    <cellStyle name="40% - Accent5 2" xfId="11" xr:uid="{00000000-0005-0000-0000-000010000000}"/>
    <cellStyle name="40% - Accent6 2" xfId="12" xr:uid="{00000000-0005-0000-0000-000011000000}"/>
    <cellStyle name="60% - Accent1 2" xfId="13" xr:uid="{00000000-0005-0000-0000-000012000000}"/>
    <cellStyle name="60% - Accent2 2" xfId="14" xr:uid="{00000000-0005-0000-0000-000013000000}"/>
    <cellStyle name="60% - Accent3 2" xfId="15" xr:uid="{00000000-0005-0000-0000-000014000000}"/>
    <cellStyle name="60% - Accent4 2" xfId="16" xr:uid="{00000000-0005-0000-0000-000015000000}"/>
    <cellStyle name="60% - Accent5 2" xfId="17" xr:uid="{00000000-0005-0000-0000-000016000000}"/>
    <cellStyle name="60% - Accent6 2" xfId="18" xr:uid="{00000000-0005-0000-0000-000017000000}"/>
    <cellStyle name="Accent1 2" xfId="19" xr:uid="{00000000-0005-0000-0000-000018000000}"/>
    <cellStyle name="Accent2 2" xfId="20" xr:uid="{00000000-0005-0000-0000-000019000000}"/>
    <cellStyle name="Accent3 2" xfId="21" xr:uid="{00000000-0005-0000-0000-00001A000000}"/>
    <cellStyle name="Accent4 2" xfId="22" xr:uid="{00000000-0005-0000-0000-00001B000000}"/>
    <cellStyle name="Accent5 2" xfId="23" xr:uid="{00000000-0005-0000-0000-00001C000000}"/>
    <cellStyle name="Accent6 2" xfId="24" xr:uid="{00000000-0005-0000-0000-00001D000000}"/>
    <cellStyle name="Bad 2" xfId="25" xr:uid="{00000000-0005-0000-0000-00001E000000}"/>
    <cellStyle name="Calculation 2" xfId="26" xr:uid="{00000000-0005-0000-0000-00001F000000}"/>
    <cellStyle name="Calculation 2 2" xfId="27" xr:uid="{00000000-0005-0000-0000-000020000000}"/>
    <cellStyle name="Calculation 2 3" xfId="28" xr:uid="{00000000-0005-0000-0000-000021000000}"/>
    <cellStyle name="Check Cell 2" xfId="29" xr:uid="{00000000-0005-0000-0000-000022000000}"/>
    <cellStyle name="Comma 3" xfId="30" xr:uid="{00000000-0005-0000-0000-000023000000}"/>
    <cellStyle name="Comma 3 2" xfId="31" xr:uid="{00000000-0005-0000-0000-000024000000}"/>
    <cellStyle name="Comma 3 3" xfId="32" xr:uid="{00000000-0005-0000-0000-000025000000}"/>
    <cellStyle name="Explanatory Text 2" xfId="33" xr:uid="{00000000-0005-0000-0000-000026000000}"/>
    <cellStyle name="Good 2" xfId="34" xr:uid="{00000000-0005-0000-0000-000027000000}"/>
    <cellStyle name="Good 3" xfId="35" xr:uid="{00000000-0005-0000-0000-000028000000}"/>
    <cellStyle name="Heading 1 2" xfId="36" xr:uid="{00000000-0005-0000-0000-000029000000}"/>
    <cellStyle name="Heading 2 2" xfId="37" xr:uid="{00000000-0005-0000-0000-00002A000000}"/>
    <cellStyle name="Heading 3 2" xfId="38" xr:uid="{00000000-0005-0000-0000-00002B000000}"/>
    <cellStyle name="Heading 4 2" xfId="39" xr:uid="{00000000-0005-0000-0000-00002C000000}"/>
    <cellStyle name="Input 2" xfId="40" xr:uid="{00000000-0005-0000-0000-00002D000000}"/>
    <cellStyle name="Input 2 2" xfId="41" xr:uid="{00000000-0005-0000-0000-00002E000000}"/>
    <cellStyle name="Input 2 3" xfId="42" xr:uid="{00000000-0005-0000-0000-00002F000000}"/>
    <cellStyle name="Linked Cell 2" xfId="43" xr:uid="{00000000-0005-0000-0000-000030000000}"/>
    <cellStyle name="Neutral 2" xfId="44" xr:uid="{00000000-0005-0000-0000-000031000000}"/>
    <cellStyle name="Normal" xfId="0" builtinId="0"/>
    <cellStyle name="Normal 10" xfId="45" xr:uid="{00000000-0005-0000-0000-000032000000}"/>
    <cellStyle name="Normal 10 2" xfId="46" xr:uid="{00000000-0005-0000-0000-000033000000}"/>
    <cellStyle name="Normal 11" xfId="47" xr:uid="{00000000-0005-0000-0000-000034000000}"/>
    <cellStyle name="Normal 11 2" xfId="48" xr:uid="{00000000-0005-0000-0000-000035000000}"/>
    <cellStyle name="Normal 13" xfId="49" xr:uid="{00000000-0005-0000-0000-000036000000}"/>
    <cellStyle name="Normal 13 2" xfId="50" xr:uid="{00000000-0005-0000-0000-000037000000}"/>
    <cellStyle name="Normal 13 3" xfId="51" xr:uid="{00000000-0005-0000-0000-000038000000}"/>
    <cellStyle name="Normal 16" xfId="52" xr:uid="{00000000-0005-0000-0000-000039000000}"/>
    <cellStyle name="Normal 2" xfId="53" xr:uid="{00000000-0005-0000-0000-00003A000000}"/>
    <cellStyle name="Normal 2 16" xfId="54" xr:uid="{00000000-0005-0000-0000-00003B000000}"/>
    <cellStyle name="Normal 2 17" xfId="55" xr:uid="{00000000-0005-0000-0000-00003C000000}"/>
    <cellStyle name="Normal 2 18" xfId="56" xr:uid="{00000000-0005-0000-0000-00003D000000}"/>
    <cellStyle name="Normal 2 18 2" xfId="57" xr:uid="{00000000-0005-0000-0000-00003E000000}"/>
    <cellStyle name="Normal 2 18 3" xfId="58" xr:uid="{00000000-0005-0000-0000-00003F000000}"/>
    <cellStyle name="Normal 2 2" xfId="59" xr:uid="{00000000-0005-0000-0000-000040000000}"/>
    <cellStyle name="Normal 2 2 2" xfId="60" xr:uid="{00000000-0005-0000-0000-000041000000}"/>
    <cellStyle name="Normal 2 3" xfId="61" xr:uid="{00000000-0005-0000-0000-000042000000}"/>
    <cellStyle name="Normal 2 3 2" xfId="62" xr:uid="{00000000-0005-0000-0000-000043000000}"/>
    <cellStyle name="Normal 2 4" xfId="63" xr:uid="{00000000-0005-0000-0000-000044000000}"/>
    <cellStyle name="Normal 3" xfId="64" xr:uid="{00000000-0005-0000-0000-000045000000}"/>
    <cellStyle name="Normal 3 2" xfId="65" xr:uid="{00000000-0005-0000-0000-000046000000}"/>
    <cellStyle name="Normal 3 2 2" xfId="66" xr:uid="{00000000-0005-0000-0000-000047000000}"/>
    <cellStyle name="Normal 3 3" xfId="67" xr:uid="{00000000-0005-0000-0000-000048000000}"/>
    <cellStyle name="Normal 4" xfId="68" xr:uid="{00000000-0005-0000-0000-000049000000}"/>
    <cellStyle name="Normal 4 2" xfId="69" xr:uid="{00000000-0005-0000-0000-00004A000000}"/>
    <cellStyle name="Normal 4 2 2" xfId="70" xr:uid="{00000000-0005-0000-0000-00004B000000}"/>
    <cellStyle name="Normal 4 3" xfId="71" xr:uid="{00000000-0005-0000-0000-00004C000000}"/>
    <cellStyle name="Normal 4 3 2" xfId="72" xr:uid="{00000000-0005-0000-0000-00004D000000}"/>
    <cellStyle name="Normal 5" xfId="73" xr:uid="{00000000-0005-0000-0000-00004E000000}"/>
    <cellStyle name="Normal 5 2" xfId="74" xr:uid="{00000000-0005-0000-0000-00004F000000}"/>
    <cellStyle name="Normal 5 3" xfId="75" xr:uid="{00000000-0005-0000-0000-000050000000}"/>
    <cellStyle name="Normal 6" xfId="76" xr:uid="{00000000-0005-0000-0000-000051000000}"/>
    <cellStyle name="Normal 6 2" xfId="77" xr:uid="{00000000-0005-0000-0000-000052000000}"/>
    <cellStyle name="Normal 6 3" xfId="78" xr:uid="{00000000-0005-0000-0000-000053000000}"/>
    <cellStyle name="Normal 7" xfId="79" xr:uid="{00000000-0005-0000-0000-000054000000}"/>
    <cellStyle name="Normal 7 2" xfId="80" xr:uid="{00000000-0005-0000-0000-000055000000}"/>
    <cellStyle name="Normal 8" xfId="81" xr:uid="{00000000-0005-0000-0000-000056000000}"/>
    <cellStyle name="Normal 9" xfId="82" xr:uid="{00000000-0005-0000-0000-000057000000}"/>
    <cellStyle name="Normal 9 2" xfId="83" xr:uid="{00000000-0005-0000-0000-000058000000}"/>
    <cellStyle name="Normal_Priznto djuture" xfId="84" xr:uid="{00000000-0005-0000-0000-000059000000}"/>
    <cellStyle name="Note 2" xfId="85" xr:uid="{00000000-0005-0000-0000-00005B000000}"/>
    <cellStyle name="Note 2 2" xfId="86" xr:uid="{00000000-0005-0000-0000-00005C000000}"/>
    <cellStyle name="Note 2 3" xfId="87" xr:uid="{00000000-0005-0000-0000-00005D000000}"/>
    <cellStyle name="Output 2" xfId="88" xr:uid="{00000000-0005-0000-0000-00005E000000}"/>
    <cellStyle name="Output 2 2" xfId="89" xr:uid="{00000000-0005-0000-0000-00005F000000}"/>
    <cellStyle name="Output 2 3" xfId="90" xr:uid="{00000000-0005-0000-0000-000060000000}"/>
    <cellStyle name="Output 2 4" xfId="91" xr:uid="{00000000-0005-0000-0000-000061000000}"/>
    <cellStyle name="Output 2 5" xfId="92" xr:uid="{00000000-0005-0000-0000-000062000000}"/>
    <cellStyle name="Percent 2" xfId="93" xr:uid="{00000000-0005-0000-0000-000063000000}"/>
    <cellStyle name="Standard 2" xfId="94" xr:uid="{00000000-0005-0000-0000-000064000000}"/>
    <cellStyle name="Standard 3" xfId="95" xr:uid="{00000000-0005-0000-0000-000065000000}"/>
    <cellStyle name="Title 2" xfId="96" xr:uid="{00000000-0005-0000-0000-000066000000}"/>
    <cellStyle name="Total 2" xfId="97" xr:uid="{00000000-0005-0000-0000-000067000000}"/>
    <cellStyle name="Total 2 2" xfId="98" xr:uid="{00000000-0005-0000-0000-000068000000}"/>
    <cellStyle name="Total 2 3" xfId="99" xr:uid="{00000000-0005-0000-0000-000069000000}"/>
    <cellStyle name="Total 2 4" xfId="100" xr:uid="{00000000-0005-0000-0000-00006A000000}"/>
    <cellStyle name="Total 2 5" xfId="101" xr:uid="{00000000-0005-0000-0000-00006B000000}"/>
    <cellStyle name="Warning Text 2" xfId="102" xr:uid="{00000000-0005-0000-0000-00006C000000}"/>
    <cellStyle name="Нормалан 2" xfId="103" xr:uid="{00000000-0005-0000-0000-00006D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C7CE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D9D9D9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6EFC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61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80"/>
  <sheetViews>
    <sheetView tabSelected="1" zoomScale="90" zoomScaleNormal="90" workbookViewId="0">
      <pane xSplit="3" ySplit="4" topLeftCell="D65" activePane="bottomRight" state="frozen"/>
      <selection pane="topRight" activeCell="D1" sqref="D1"/>
      <selection pane="bottomLeft" activeCell="A3050" sqref="A3050"/>
      <selection pane="bottomRight" activeCell="E76" sqref="E76:E78"/>
    </sheetView>
  </sheetViews>
  <sheetFormatPr defaultColWidth="9.140625" defaultRowHeight="15" outlineLevelRow="2"/>
  <cols>
    <col min="1" max="1" width="17.140625" style="1" customWidth="1"/>
    <col min="2" max="2" width="28.85546875" style="2" customWidth="1"/>
    <col min="3" max="3" width="9.140625" style="2"/>
    <col min="4" max="5" width="20.5703125" style="2" customWidth="1"/>
    <col min="6" max="6" width="10.7109375" style="2" customWidth="1"/>
    <col min="7" max="7" width="14" style="2" customWidth="1"/>
    <col min="8" max="9" width="20.140625" style="2" customWidth="1"/>
    <col min="10" max="10" width="14.140625" style="3" customWidth="1"/>
    <col min="11" max="11" width="16.42578125" style="38" customWidth="1"/>
    <col min="12" max="12" width="17" style="38" customWidth="1"/>
    <col min="13" max="13" width="13.28515625" style="4" customWidth="1"/>
    <col min="14" max="15" width="16.140625" style="39" customWidth="1"/>
    <col min="16" max="1025" width="9.140625" style="2"/>
  </cols>
  <sheetData>
    <row r="1" spans="1:15" s="35" customFormat="1" ht="24" customHeight="1">
      <c r="A1" s="46" t="s">
        <v>219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s="36" customFormat="1" ht="24" customHeight="1">
      <c r="A2" s="47" t="s">
        <v>218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s="35" customFormat="1" ht="24.75" customHeight="1">
      <c r="A3" s="48" t="s">
        <v>217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4">
      <c r="A4" s="37" t="s">
        <v>0</v>
      </c>
      <c r="B4" s="5" t="s">
        <v>1</v>
      </c>
      <c r="C4" s="5" t="s">
        <v>2</v>
      </c>
      <c r="D4" s="5" t="s">
        <v>3</v>
      </c>
      <c r="E4" s="5" t="s">
        <v>224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43" t="s">
        <v>221</v>
      </c>
      <c r="L4" s="43" t="s">
        <v>222</v>
      </c>
      <c r="M4" s="44" t="s">
        <v>9</v>
      </c>
      <c r="N4" s="45" t="s">
        <v>10</v>
      </c>
      <c r="O4" s="45" t="s">
        <v>223</v>
      </c>
    </row>
    <row r="5" spans="1:15" ht="24" outlineLevel="2">
      <c r="A5" s="6" t="s">
        <v>17</v>
      </c>
      <c r="B5" s="8" t="s">
        <v>18</v>
      </c>
      <c r="C5" s="7">
        <v>1</v>
      </c>
      <c r="D5" s="8" t="s">
        <v>19</v>
      </c>
      <c r="E5" s="50" t="s">
        <v>225</v>
      </c>
      <c r="F5" s="8" t="s">
        <v>11</v>
      </c>
      <c r="G5" s="8" t="s">
        <v>13</v>
      </c>
      <c r="H5" s="15" t="s">
        <v>20</v>
      </c>
      <c r="I5" s="16" t="s">
        <v>21</v>
      </c>
      <c r="J5" s="9"/>
      <c r="K5" s="40">
        <v>22850</v>
      </c>
      <c r="L5" s="10">
        <f t="shared" ref="L5:L13" si="0">J5*K5</f>
        <v>0</v>
      </c>
      <c r="M5" s="11">
        <v>0.2</v>
      </c>
      <c r="N5" s="10">
        <f t="shared" ref="N5:N13" si="1">L5*M5</f>
        <v>0</v>
      </c>
      <c r="O5" s="10">
        <f t="shared" ref="O5:O13" si="2">L5+N5</f>
        <v>0</v>
      </c>
    </row>
    <row r="6" spans="1:15" ht="24" outlineLevel="2">
      <c r="A6" s="6" t="s">
        <v>17</v>
      </c>
      <c r="B6" s="8" t="s">
        <v>18</v>
      </c>
      <c r="C6" s="7">
        <v>2</v>
      </c>
      <c r="D6" s="8" t="s">
        <v>19</v>
      </c>
      <c r="E6" s="50" t="s">
        <v>226</v>
      </c>
      <c r="F6" s="8" t="s">
        <v>11</v>
      </c>
      <c r="G6" s="8" t="s">
        <v>16</v>
      </c>
      <c r="H6" s="15" t="s">
        <v>20</v>
      </c>
      <c r="I6" s="16" t="s">
        <v>21</v>
      </c>
      <c r="J6" s="9"/>
      <c r="K6" s="10">
        <v>6450</v>
      </c>
      <c r="L6" s="10">
        <f t="shared" si="0"/>
        <v>0</v>
      </c>
      <c r="M6" s="11">
        <v>0.2</v>
      </c>
      <c r="N6" s="10">
        <f t="shared" si="1"/>
        <v>0</v>
      </c>
      <c r="O6" s="10">
        <f t="shared" si="2"/>
        <v>0</v>
      </c>
    </row>
    <row r="7" spans="1:15" ht="24" outlineLevel="2">
      <c r="A7" s="6" t="s">
        <v>17</v>
      </c>
      <c r="B7" s="8" t="s">
        <v>18</v>
      </c>
      <c r="C7" s="7">
        <v>3</v>
      </c>
      <c r="D7" s="8" t="s">
        <v>22</v>
      </c>
      <c r="E7" s="50" t="s">
        <v>227</v>
      </c>
      <c r="F7" s="8" t="s">
        <v>11</v>
      </c>
      <c r="G7" s="8" t="s">
        <v>13</v>
      </c>
      <c r="H7" s="15" t="s">
        <v>23</v>
      </c>
      <c r="I7" s="16" t="s">
        <v>21</v>
      </c>
      <c r="J7" s="9"/>
      <c r="K7" s="10">
        <v>27850</v>
      </c>
      <c r="L7" s="10">
        <f t="shared" si="0"/>
        <v>0</v>
      </c>
      <c r="M7" s="11">
        <v>0.2</v>
      </c>
      <c r="N7" s="10">
        <f t="shared" si="1"/>
        <v>0</v>
      </c>
      <c r="O7" s="10">
        <f t="shared" si="2"/>
        <v>0</v>
      </c>
    </row>
    <row r="8" spans="1:15" ht="24" outlineLevel="2">
      <c r="A8" s="6" t="s">
        <v>17</v>
      </c>
      <c r="B8" s="8" t="s">
        <v>18</v>
      </c>
      <c r="C8" s="7">
        <v>4</v>
      </c>
      <c r="D8" s="8" t="s">
        <v>22</v>
      </c>
      <c r="E8" s="50" t="s">
        <v>228</v>
      </c>
      <c r="F8" s="8" t="s">
        <v>11</v>
      </c>
      <c r="G8" s="8" t="s">
        <v>16</v>
      </c>
      <c r="H8" s="15" t="s">
        <v>23</v>
      </c>
      <c r="I8" s="16" t="s">
        <v>21</v>
      </c>
      <c r="J8" s="9"/>
      <c r="K8" s="10">
        <v>6200</v>
      </c>
      <c r="L8" s="10">
        <f t="shared" si="0"/>
        <v>0</v>
      </c>
      <c r="M8" s="11">
        <v>0.2</v>
      </c>
      <c r="N8" s="10">
        <f t="shared" si="1"/>
        <v>0</v>
      </c>
      <c r="O8" s="10">
        <f t="shared" si="2"/>
        <v>0</v>
      </c>
    </row>
    <row r="9" spans="1:15" ht="24" outlineLevel="2">
      <c r="A9" s="6" t="s">
        <v>17</v>
      </c>
      <c r="B9" s="8" t="s">
        <v>18</v>
      </c>
      <c r="C9" s="7">
        <v>5</v>
      </c>
      <c r="D9" s="8" t="s">
        <v>24</v>
      </c>
      <c r="E9" s="50" t="s">
        <v>229</v>
      </c>
      <c r="F9" s="8" t="s">
        <v>11</v>
      </c>
      <c r="G9" s="8" t="s">
        <v>14</v>
      </c>
      <c r="H9" s="15" t="s">
        <v>25</v>
      </c>
      <c r="I9" s="16" t="s">
        <v>21</v>
      </c>
      <c r="J9" s="9"/>
      <c r="K9" s="10">
        <v>23600</v>
      </c>
      <c r="L9" s="10">
        <f t="shared" si="0"/>
        <v>0</v>
      </c>
      <c r="M9" s="11">
        <v>0.2</v>
      </c>
      <c r="N9" s="10">
        <f t="shared" si="1"/>
        <v>0</v>
      </c>
      <c r="O9" s="10">
        <f t="shared" si="2"/>
        <v>0</v>
      </c>
    </row>
    <row r="10" spans="1:15" ht="24" outlineLevel="2">
      <c r="A10" s="6" t="s">
        <v>17</v>
      </c>
      <c r="B10" s="8" t="s">
        <v>18</v>
      </c>
      <c r="C10" s="7">
        <v>6</v>
      </c>
      <c r="D10" s="8" t="s">
        <v>26</v>
      </c>
      <c r="E10" s="50" t="s">
        <v>230</v>
      </c>
      <c r="F10" s="8" t="s">
        <v>11</v>
      </c>
      <c r="G10" s="8" t="s">
        <v>13</v>
      </c>
      <c r="H10" s="15" t="s">
        <v>27</v>
      </c>
      <c r="I10" s="16" t="s">
        <v>21</v>
      </c>
      <c r="J10" s="9"/>
      <c r="K10" s="10">
        <v>25980</v>
      </c>
      <c r="L10" s="10">
        <f t="shared" si="0"/>
        <v>0</v>
      </c>
      <c r="M10" s="11">
        <v>0.2</v>
      </c>
      <c r="N10" s="10">
        <f t="shared" si="1"/>
        <v>0</v>
      </c>
      <c r="O10" s="10">
        <f t="shared" si="2"/>
        <v>0</v>
      </c>
    </row>
    <row r="11" spans="1:15" ht="24" outlineLevel="2">
      <c r="A11" s="6" t="s">
        <v>17</v>
      </c>
      <c r="B11" s="8" t="s">
        <v>18</v>
      </c>
      <c r="C11" s="7">
        <v>7</v>
      </c>
      <c r="D11" s="8" t="s">
        <v>26</v>
      </c>
      <c r="E11" s="50" t="s">
        <v>231</v>
      </c>
      <c r="F11" s="8" t="s">
        <v>11</v>
      </c>
      <c r="G11" s="8" t="s">
        <v>16</v>
      </c>
      <c r="H11" s="15" t="s">
        <v>27</v>
      </c>
      <c r="I11" s="16" t="s">
        <v>21</v>
      </c>
      <c r="J11" s="9"/>
      <c r="K11" s="10">
        <v>5750</v>
      </c>
      <c r="L11" s="10">
        <f t="shared" si="0"/>
        <v>0</v>
      </c>
      <c r="M11" s="11">
        <v>0.2</v>
      </c>
      <c r="N11" s="10">
        <f t="shared" si="1"/>
        <v>0</v>
      </c>
      <c r="O11" s="10">
        <f t="shared" si="2"/>
        <v>0</v>
      </c>
    </row>
    <row r="12" spans="1:15" ht="24" outlineLevel="2">
      <c r="A12" s="6" t="s">
        <v>17</v>
      </c>
      <c r="B12" s="8" t="s">
        <v>18</v>
      </c>
      <c r="C12" s="7">
        <v>8</v>
      </c>
      <c r="D12" s="8" t="s">
        <v>28</v>
      </c>
      <c r="E12" s="50" t="s">
        <v>232</v>
      </c>
      <c r="F12" s="8" t="s">
        <v>11</v>
      </c>
      <c r="G12" s="8" t="s">
        <v>29</v>
      </c>
      <c r="H12" s="15" t="s">
        <v>30</v>
      </c>
      <c r="I12" s="16" t="s">
        <v>21</v>
      </c>
      <c r="J12" s="9"/>
      <c r="K12" s="10">
        <v>8530</v>
      </c>
      <c r="L12" s="10">
        <f t="shared" si="0"/>
        <v>0</v>
      </c>
      <c r="M12" s="11">
        <v>0.2</v>
      </c>
      <c r="N12" s="10">
        <f t="shared" si="1"/>
        <v>0</v>
      </c>
      <c r="O12" s="10">
        <f t="shared" si="2"/>
        <v>0</v>
      </c>
    </row>
    <row r="13" spans="1:15" ht="24.75" outlineLevel="2" thickBot="1">
      <c r="A13" s="6" t="s">
        <v>17</v>
      </c>
      <c r="B13" s="8" t="s">
        <v>18</v>
      </c>
      <c r="C13" s="7">
        <v>9</v>
      </c>
      <c r="D13" s="8" t="s">
        <v>31</v>
      </c>
      <c r="E13" s="50" t="s">
        <v>233</v>
      </c>
      <c r="F13" s="8" t="s">
        <v>11</v>
      </c>
      <c r="G13" s="8" t="s">
        <v>32</v>
      </c>
      <c r="H13" s="15" t="s">
        <v>33</v>
      </c>
      <c r="I13" s="16" t="s">
        <v>34</v>
      </c>
      <c r="J13" s="9"/>
      <c r="K13" s="41">
        <v>18180</v>
      </c>
      <c r="L13" s="10">
        <f t="shared" si="0"/>
        <v>0</v>
      </c>
      <c r="M13" s="11">
        <v>0.2</v>
      </c>
      <c r="N13" s="10">
        <f t="shared" si="1"/>
        <v>0</v>
      </c>
      <c r="O13" s="10">
        <f t="shared" si="2"/>
        <v>0</v>
      </c>
    </row>
    <row r="14" spans="1:15" ht="15.75" thickBot="1">
      <c r="A14" s="49" t="s">
        <v>35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12">
        <f>SUBTOTAL(9,L5:L13)</f>
        <v>0</v>
      </c>
      <c r="M14" s="13"/>
      <c r="N14" s="14">
        <f>SUBTOTAL(9,N5:N13)</f>
        <v>0</v>
      </c>
      <c r="O14" s="14">
        <f>SUBTOTAL(9,O5:O13)</f>
        <v>0</v>
      </c>
    </row>
    <row r="15" spans="1:15" ht="24" outlineLevel="2">
      <c r="A15" s="6" t="s">
        <v>40</v>
      </c>
      <c r="B15" s="8" t="s">
        <v>41</v>
      </c>
      <c r="C15" s="7">
        <v>1</v>
      </c>
      <c r="D15" s="8" t="s">
        <v>42</v>
      </c>
      <c r="E15" s="50" t="s">
        <v>234</v>
      </c>
      <c r="F15" s="8" t="s">
        <v>11</v>
      </c>
      <c r="G15" s="8" t="s">
        <v>43</v>
      </c>
      <c r="H15" s="15" t="s">
        <v>44</v>
      </c>
      <c r="I15" s="16" t="s">
        <v>21</v>
      </c>
      <c r="J15" s="9"/>
      <c r="K15" s="40">
        <v>7950</v>
      </c>
      <c r="L15" s="10">
        <f t="shared" ref="L15:L20" si="3">J15*K15</f>
        <v>0</v>
      </c>
      <c r="M15" s="11">
        <v>0.2</v>
      </c>
      <c r="N15" s="10">
        <f t="shared" ref="N15:N20" si="4">L15*M15</f>
        <v>0</v>
      </c>
      <c r="O15" s="10">
        <f t="shared" ref="O15:O20" si="5">L15+N15</f>
        <v>0</v>
      </c>
    </row>
    <row r="16" spans="1:15" ht="24" outlineLevel="2">
      <c r="A16" s="6" t="s">
        <v>40</v>
      </c>
      <c r="B16" s="8" t="s">
        <v>41</v>
      </c>
      <c r="C16" s="7">
        <v>2</v>
      </c>
      <c r="D16" s="8" t="s">
        <v>45</v>
      </c>
      <c r="E16" s="50" t="s">
        <v>235</v>
      </c>
      <c r="F16" s="8" t="s">
        <v>11</v>
      </c>
      <c r="G16" s="8" t="s">
        <v>43</v>
      </c>
      <c r="H16" s="8" t="s">
        <v>46</v>
      </c>
      <c r="I16" s="16" t="s">
        <v>21</v>
      </c>
      <c r="J16" s="9"/>
      <c r="K16" s="10">
        <v>9850</v>
      </c>
      <c r="L16" s="10">
        <f t="shared" si="3"/>
        <v>0</v>
      </c>
      <c r="M16" s="11">
        <v>0.2</v>
      </c>
      <c r="N16" s="10">
        <f t="shared" si="4"/>
        <v>0</v>
      </c>
      <c r="O16" s="10">
        <f t="shared" si="5"/>
        <v>0</v>
      </c>
    </row>
    <row r="17" spans="1:15" ht="24" outlineLevel="2">
      <c r="A17" s="6" t="s">
        <v>40</v>
      </c>
      <c r="B17" s="8" t="s">
        <v>41</v>
      </c>
      <c r="C17" s="7">
        <v>3</v>
      </c>
      <c r="D17" s="8" t="s">
        <v>47</v>
      </c>
      <c r="E17" s="50" t="s">
        <v>236</v>
      </c>
      <c r="F17" s="8" t="s">
        <v>11</v>
      </c>
      <c r="G17" s="8" t="s">
        <v>48</v>
      </c>
      <c r="H17" s="8" t="s">
        <v>49</v>
      </c>
      <c r="I17" s="16" t="s">
        <v>21</v>
      </c>
      <c r="J17" s="9"/>
      <c r="K17" s="10">
        <v>10950</v>
      </c>
      <c r="L17" s="10">
        <f t="shared" si="3"/>
        <v>0</v>
      </c>
      <c r="M17" s="11">
        <v>0.2</v>
      </c>
      <c r="N17" s="10">
        <f t="shared" si="4"/>
        <v>0</v>
      </c>
      <c r="O17" s="10">
        <f t="shared" si="5"/>
        <v>0</v>
      </c>
    </row>
    <row r="18" spans="1:15" ht="24" outlineLevel="2">
      <c r="A18" s="6" t="s">
        <v>40</v>
      </c>
      <c r="B18" s="8" t="s">
        <v>41</v>
      </c>
      <c r="C18" s="7">
        <v>4</v>
      </c>
      <c r="D18" s="8" t="s">
        <v>50</v>
      </c>
      <c r="E18" s="50" t="s">
        <v>237</v>
      </c>
      <c r="F18" s="8" t="s">
        <v>11</v>
      </c>
      <c r="G18" s="8" t="s">
        <v>29</v>
      </c>
      <c r="H18" s="8" t="s">
        <v>51</v>
      </c>
      <c r="I18" s="16" t="s">
        <v>21</v>
      </c>
      <c r="J18" s="9"/>
      <c r="K18" s="10">
        <v>4650</v>
      </c>
      <c r="L18" s="10">
        <f t="shared" si="3"/>
        <v>0</v>
      </c>
      <c r="M18" s="11">
        <v>0.2</v>
      </c>
      <c r="N18" s="10">
        <f t="shared" si="4"/>
        <v>0</v>
      </c>
      <c r="O18" s="10">
        <f t="shared" si="5"/>
        <v>0</v>
      </c>
    </row>
    <row r="19" spans="1:15" ht="24" outlineLevel="2">
      <c r="A19" s="6" t="s">
        <v>40</v>
      </c>
      <c r="B19" s="8" t="s">
        <v>41</v>
      </c>
      <c r="C19" s="7">
        <v>5</v>
      </c>
      <c r="D19" s="8" t="s">
        <v>52</v>
      </c>
      <c r="E19" s="50" t="s">
        <v>238</v>
      </c>
      <c r="F19" s="8" t="s">
        <v>11</v>
      </c>
      <c r="G19" s="8" t="s">
        <v>53</v>
      </c>
      <c r="H19" s="8" t="s">
        <v>54</v>
      </c>
      <c r="I19" s="16" t="s">
        <v>34</v>
      </c>
      <c r="J19" s="9"/>
      <c r="K19" s="10">
        <v>4700</v>
      </c>
      <c r="L19" s="10">
        <f t="shared" si="3"/>
        <v>0</v>
      </c>
      <c r="M19" s="11">
        <v>0.2</v>
      </c>
      <c r="N19" s="10">
        <f t="shared" si="4"/>
        <v>0</v>
      </c>
      <c r="O19" s="10">
        <f t="shared" si="5"/>
        <v>0</v>
      </c>
    </row>
    <row r="20" spans="1:15" ht="24.75" outlineLevel="2" thickBot="1">
      <c r="A20" s="6" t="s">
        <v>40</v>
      </c>
      <c r="B20" s="8" t="s">
        <v>41</v>
      </c>
      <c r="C20" s="7">
        <v>6</v>
      </c>
      <c r="D20" s="8" t="s">
        <v>55</v>
      </c>
      <c r="E20" s="50" t="s">
        <v>239</v>
      </c>
      <c r="F20" s="8" t="s">
        <v>11</v>
      </c>
      <c r="G20" s="8" t="s">
        <v>56</v>
      </c>
      <c r="H20" s="17" t="s">
        <v>57</v>
      </c>
      <c r="I20" s="16" t="s">
        <v>34</v>
      </c>
      <c r="J20" s="9"/>
      <c r="K20" s="41">
        <v>15600</v>
      </c>
      <c r="L20" s="10">
        <f t="shared" si="3"/>
        <v>0</v>
      </c>
      <c r="M20" s="11">
        <v>0.2</v>
      </c>
      <c r="N20" s="10">
        <f t="shared" si="4"/>
        <v>0</v>
      </c>
      <c r="O20" s="10">
        <f t="shared" si="5"/>
        <v>0</v>
      </c>
    </row>
    <row r="21" spans="1:15" ht="15.75" thickBot="1">
      <c r="A21" s="49" t="s">
        <v>58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12">
        <f>SUBTOTAL(9,L15:L20)</f>
        <v>0</v>
      </c>
      <c r="M21" s="13"/>
      <c r="N21" s="14">
        <f>SUBTOTAL(9,N15:N20)</f>
        <v>0</v>
      </c>
      <c r="O21" s="14">
        <f>SUBTOTAL(9,O15:O20)</f>
        <v>0</v>
      </c>
    </row>
    <row r="22" spans="1:15" ht="24.75" outlineLevel="2" thickBot="1">
      <c r="A22" s="6" t="s">
        <v>74</v>
      </c>
      <c r="B22" s="8" t="s">
        <v>75</v>
      </c>
      <c r="C22" s="7">
        <v>1</v>
      </c>
      <c r="D22" s="8" t="s">
        <v>76</v>
      </c>
      <c r="E22" s="50" t="s">
        <v>240</v>
      </c>
      <c r="F22" s="8" t="s">
        <v>11</v>
      </c>
      <c r="G22" s="8" t="s">
        <v>77</v>
      </c>
      <c r="H22" s="18" t="s">
        <v>78</v>
      </c>
      <c r="I22" s="19" t="s">
        <v>21</v>
      </c>
      <c r="J22" s="9"/>
      <c r="K22" s="42">
        <v>1090</v>
      </c>
      <c r="L22" s="10">
        <f>J22*K22</f>
        <v>0</v>
      </c>
      <c r="M22" s="11">
        <v>0.2</v>
      </c>
      <c r="N22" s="10">
        <f>L22*M22</f>
        <v>0</v>
      </c>
      <c r="O22" s="10">
        <f>L22+N22</f>
        <v>0</v>
      </c>
    </row>
    <row r="23" spans="1:15" ht="15.75" thickBot="1">
      <c r="A23" s="49" t="s">
        <v>79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12">
        <f>SUBTOTAL(9,L22:L22)</f>
        <v>0</v>
      </c>
      <c r="M23" s="13"/>
      <c r="N23" s="14">
        <f>SUBTOTAL(9,N22:N22)</f>
        <v>0</v>
      </c>
      <c r="O23" s="14">
        <f>SUBTOTAL(9,O22:O22)</f>
        <v>0</v>
      </c>
    </row>
    <row r="24" spans="1:15" ht="72" outlineLevel="2">
      <c r="A24" s="6" t="s">
        <v>83</v>
      </c>
      <c r="B24" s="8" t="s">
        <v>84</v>
      </c>
      <c r="C24" s="7">
        <v>1</v>
      </c>
      <c r="D24" s="8" t="s">
        <v>85</v>
      </c>
      <c r="E24" s="50" t="s">
        <v>241</v>
      </c>
      <c r="F24" s="8" t="s">
        <v>11</v>
      </c>
      <c r="G24" s="8" t="s">
        <v>63</v>
      </c>
      <c r="H24" s="8" t="s">
        <v>86</v>
      </c>
      <c r="I24" s="8" t="s">
        <v>81</v>
      </c>
      <c r="J24" s="9"/>
      <c r="K24" s="10">
        <v>16830</v>
      </c>
      <c r="L24" s="10">
        <f>J24*K24</f>
        <v>0</v>
      </c>
      <c r="M24" s="11">
        <v>0.2</v>
      </c>
      <c r="N24" s="10">
        <f>L24*M24</f>
        <v>0</v>
      </c>
      <c r="O24" s="10">
        <f>L24+N24</f>
        <v>0</v>
      </c>
    </row>
    <row r="25" spans="1:15" ht="72" outlineLevel="2">
      <c r="A25" s="6" t="s">
        <v>83</v>
      </c>
      <c r="B25" s="8" t="s">
        <v>84</v>
      </c>
      <c r="C25" s="7">
        <v>2</v>
      </c>
      <c r="D25" s="8" t="s">
        <v>87</v>
      </c>
      <c r="E25" s="50" t="s">
        <v>242</v>
      </c>
      <c r="F25" s="8" t="s">
        <v>11</v>
      </c>
      <c r="G25" s="8" t="s">
        <v>63</v>
      </c>
      <c r="H25" s="8" t="s">
        <v>88</v>
      </c>
      <c r="I25" s="8" t="s">
        <v>81</v>
      </c>
      <c r="J25" s="9"/>
      <c r="K25" s="10">
        <v>16830</v>
      </c>
      <c r="L25" s="10">
        <f>J25*K25</f>
        <v>0</v>
      </c>
      <c r="M25" s="11">
        <v>0.2</v>
      </c>
      <c r="N25" s="10">
        <f>L25*M25</f>
        <v>0</v>
      </c>
      <c r="O25" s="10">
        <f>L25+N25</f>
        <v>0</v>
      </c>
    </row>
    <row r="26" spans="1:15" ht="72" outlineLevel="2">
      <c r="A26" s="6" t="s">
        <v>83</v>
      </c>
      <c r="B26" s="8" t="s">
        <v>84</v>
      </c>
      <c r="C26" s="7">
        <v>3</v>
      </c>
      <c r="D26" s="8" t="s">
        <v>89</v>
      </c>
      <c r="E26" s="50" t="s">
        <v>243</v>
      </c>
      <c r="F26" s="8" t="s">
        <v>11</v>
      </c>
      <c r="G26" s="8" t="s">
        <v>63</v>
      </c>
      <c r="H26" s="8" t="s">
        <v>90</v>
      </c>
      <c r="I26" s="8" t="s">
        <v>81</v>
      </c>
      <c r="J26" s="9"/>
      <c r="K26" s="10">
        <v>16495</v>
      </c>
      <c r="L26" s="10">
        <f>J26*K26</f>
        <v>0</v>
      </c>
      <c r="M26" s="11">
        <v>0.2</v>
      </c>
      <c r="N26" s="10">
        <f>L26*M26</f>
        <v>0</v>
      </c>
      <c r="O26" s="10">
        <f>L26+N26</f>
        <v>0</v>
      </c>
    </row>
    <row r="27" spans="1:15" ht="72" outlineLevel="2">
      <c r="A27" s="6" t="s">
        <v>83</v>
      </c>
      <c r="B27" s="8" t="s">
        <v>84</v>
      </c>
      <c r="C27" s="7">
        <v>4</v>
      </c>
      <c r="D27" s="8" t="s">
        <v>91</v>
      </c>
      <c r="E27" s="50" t="s">
        <v>244</v>
      </c>
      <c r="F27" s="8" t="s">
        <v>11</v>
      </c>
      <c r="G27" s="8" t="s">
        <v>63</v>
      </c>
      <c r="H27" s="8" t="s">
        <v>92</v>
      </c>
      <c r="I27" s="8" t="s">
        <v>81</v>
      </c>
      <c r="J27" s="9"/>
      <c r="K27" s="10">
        <v>16495</v>
      </c>
      <c r="L27" s="10">
        <f>J27*K27</f>
        <v>0</v>
      </c>
      <c r="M27" s="11">
        <v>0.2</v>
      </c>
      <c r="N27" s="10">
        <f>L27*M27</f>
        <v>0</v>
      </c>
      <c r="O27" s="10">
        <f>L27+N27</f>
        <v>0</v>
      </c>
    </row>
    <row r="28" spans="1:15" ht="24.75" outlineLevel="2" thickBot="1">
      <c r="A28" s="6" t="s">
        <v>83</v>
      </c>
      <c r="B28" s="8" t="s">
        <v>84</v>
      </c>
      <c r="C28" s="7">
        <v>5</v>
      </c>
      <c r="D28" s="8" t="s">
        <v>93</v>
      </c>
      <c r="E28" s="50" t="s">
        <v>245</v>
      </c>
      <c r="F28" s="8" t="s">
        <v>11</v>
      </c>
      <c r="G28" s="8" t="s">
        <v>64</v>
      </c>
      <c r="H28" s="8" t="s">
        <v>94</v>
      </c>
      <c r="I28" s="8" t="s">
        <v>81</v>
      </c>
      <c r="J28" s="9"/>
      <c r="K28" s="10">
        <v>3200</v>
      </c>
      <c r="L28" s="10">
        <f>J28*K28</f>
        <v>0</v>
      </c>
      <c r="M28" s="11">
        <v>0.2</v>
      </c>
      <c r="N28" s="10">
        <f>L28*M28</f>
        <v>0</v>
      </c>
      <c r="O28" s="10">
        <f>L28+N28</f>
        <v>0</v>
      </c>
    </row>
    <row r="29" spans="1:15" ht="15.75" thickBot="1">
      <c r="A29" s="49" t="s">
        <v>95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12">
        <f>SUBTOTAL(9,L24:L28)</f>
        <v>0</v>
      </c>
      <c r="M29" s="13"/>
      <c r="N29" s="14">
        <f>SUBTOTAL(9,N24:N28)</f>
        <v>0</v>
      </c>
      <c r="O29" s="14">
        <f>SUBTOTAL(9,O24:O28)</f>
        <v>0</v>
      </c>
    </row>
    <row r="30" spans="1:15" ht="24" outlineLevel="2">
      <c r="A30" s="6" t="s">
        <v>111</v>
      </c>
      <c r="B30" s="8" t="s">
        <v>112</v>
      </c>
      <c r="C30" s="7">
        <v>1</v>
      </c>
      <c r="D30" s="8" t="s">
        <v>113</v>
      </c>
      <c r="E30" s="50" t="s">
        <v>246</v>
      </c>
      <c r="F30" s="8" t="s">
        <v>11</v>
      </c>
      <c r="G30" s="8" t="s">
        <v>73</v>
      </c>
      <c r="H30" s="15" t="s">
        <v>114</v>
      </c>
      <c r="I30" s="15" t="s">
        <v>21</v>
      </c>
      <c r="J30" s="9"/>
      <c r="K30" s="40">
        <v>3730</v>
      </c>
      <c r="L30" s="10">
        <f t="shared" ref="L30:L62" si="6">K30*J30</f>
        <v>0</v>
      </c>
      <c r="M30" s="11">
        <v>0.2</v>
      </c>
      <c r="N30" s="10">
        <f t="shared" ref="N30:N62" si="7">L30*M30</f>
        <v>0</v>
      </c>
      <c r="O30" s="10">
        <f t="shared" ref="O30:O74" si="8">L30+N30</f>
        <v>0</v>
      </c>
    </row>
    <row r="31" spans="1:15" ht="24" outlineLevel="2">
      <c r="A31" s="6" t="s">
        <v>111</v>
      </c>
      <c r="B31" s="8" t="s">
        <v>112</v>
      </c>
      <c r="C31" s="7">
        <v>2</v>
      </c>
      <c r="D31" s="8" t="s">
        <v>107</v>
      </c>
      <c r="E31" s="50" t="s">
        <v>247</v>
      </c>
      <c r="F31" s="8" t="s">
        <v>11</v>
      </c>
      <c r="G31" s="8" t="s">
        <v>73</v>
      </c>
      <c r="H31" s="8" t="s">
        <v>97</v>
      </c>
      <c r="I31" s="15" t="s">
        <v>21</v>
      </c>
      <c r="J31" s="9"/>
      <c r="K31" s="10">
        <v>1200</v>
      </c>
      <c r="L31" s="10">
        <f t="shared" si="6"/>
        <v>0</v>
      </c>
      <c r="M31" s="11">
        <v>0.2</v>
      </c>
      <c r="N31" s="10">
        <f t="shared" si="7"/>
        <v>0</v>
      </c>
      <c r="O31" s="10">
        <f t="shared" si="8"/>
        <v>0</v>
      </c>
    </row>
    <row r="32" spans="1:15" ht="24" outlineLevel="2">
      <c r="A32" s="6" t="s">
        <v>111</v>
      </c>
      <c r="B32" s="8" t="s">
        <v>112</v>
      </c>
      <c r="C32" s="7">
        <v>3</v>
      </c>
      <c r="D32" s="8" t="s">
        <v>65</v>
      </c>
      <c r="E32" s="50" t="s">
        <v>248</v>
      </c>
      <c r="F32" s="8" t="s">
        <v>11</v>
      </c>
      <c r="G32" s="8" t="s">
        <v>15</v>
      </c>
      <c r="H32" s="8" t="s">
        <v>115</v>
      </c>
      <c r="I32" s="15" t="s">
        <v>21</v>
      </c>
      <c r="J32" s="9"/>
      <c r="K32" s="10">
        <v>3025</v>
      </c>
      <c r="L32" s="10">
        <f t="shared" si="6"/>
        <v>0</v>
      </c>
      <c r="M32" s="11">
        <v>0.2</v>
      </c>
      <c r="N32" s="10">
        <f t="shared" si="7"/>
        <v>0</v>
      </c>
      <c r="O32" s="10">
        <f t="shared" si="8"/>
        <v>0</v>
      </c>
    </row>
    <row r="33" spans="1:15" ht="24" outlineLevel="2">
      <c r="A33" s="6" t="s">
        <v>111</v>
      </c>
      <c r="B33" s="8" t="s">
        <v>112</v>
      </c>
      <c r="C33" s="7">
        <v>4</v>
      </c>
      <c r="D33" s="8" t="s">
        <v>103</v>
      </c>
      <c r="E33" s="50" t="s">
        <v>249</v>
      </c>
      <c r="F33" s="8" t="s">
        <v>11</v>
      </c>
      <c r="G33" s="8" t="s">
        <v>15</v>
      </c>
      <c r="H33" s="8" t="s">
        <v>110</v>
      </c>
      <c r="I33" s="15" t="s">
        <v>21</v>
      </c>
      <c r="J33" s="9"/>
      <c r="K33" s="10">
        <v>3690</v>
      </c>
      <c r="L33" s="10">
        <f t="shared" si="6"/>
        <v>0</v>
      </c>
      <c r="M33" s="11">
        <v>0.2</v>
      </c>
      <c r="N33" s="10">
        <f t="shared" si="7"/>
        <v>0</v>
      </c>
      <c r="O33" s="10">
        <f t="shared" si="8"/>
        <v>0</v>
      </c>
    </row>
    <row r="34" spans="1:15" ht="24" outlineLevel="2">
      <c r="A34" s="6" t="s">
        <v>111</v>
      </c>
      <c r="B34" s="8" t="s">
        <v>112</v>
      </c>
      <c r="C34" s="7">
        <v>5</v>
      </c>
      <c r="D34" s="8" t="s">
        <v>66</v>
      </c>
      <c r="E34" s="50" t="s">
        <v>250</v>
      </c>
      <c r="F34" s="8" t="s">
        <v>11</v>
      </c>
      <c r="G34" s="8" t="s">
        <v>29</v>
      </c>
      <c r="H34" s="8" t="s">
        <v>116</v>
      </c>
      <c r="I34" s="15" t="s">
        <v>21</v>
      </c>
      <c r="J34" s="9"/>
      <c r="K34" s="10">
        <v>5950</v>
      </c>
      <c r="L34" s="10">
        <f t="shared" si="6"/>
        <v>0</v>
      </c>
      <c r="M34" s="11">
        <v>0.2</v>
      </c>
      <c r="N34" s="10">
        <f t="shared" si="7"/>
        <v>0</v>
      </c>
      <c r="O34" s="10">
        <f t="shared" si="8"/>
        <v>0</v>
      </c>
    </row>
    <row r="35" spans="1:15" ht="24" outlineLevel="2">
      <c r="A35" s="6" t="s">
        <v>111</v>
      </c>
      <c r="B35" s="8" t="s">
        <v>112</v>
      </c>
      <c r="C35" s="7">
        <v>6</v>
      </c>
      <c r="D35" s="8" t="s">
        <v>102</v>
      </c>
      <c r="E35" s="50" t="s">
        <v>251</v>
      </c>
      <c r="F35" s="8" t="s">
        <v>11</v>
      </c>
      <c r="G35" s="8" t="s">
        <v>15</v>
      </c>
      <c r="H35" s="8" t="s">
        <v>109</v>
      </c>
      <c r="I35" s="15" t="s">
        <v>21</v>
      </c>
      <c r="J35" s="9"/>
      <c r="K35" s="10">
        <v>3690</v>
      </c>
      <c r="L35" s="10">
        <f t="shared" si="6"/>
        <v>0</v>
      </c>
      <c r="M35" s="11">
        <v>0.2</v>
      </c>
      <c r="N35" s="10">
        <f t="shared" si="7"/>
        <v>0</v>
      </c>
      <c r="O35" s="10">
        <f t="shared" si="8"/>
        <v>0</v>
      </c>
    </row>
    <row r="36" spans="1:15" ht="24" outlineLevel="2">
      <c r="A36" s="6" t="s">
        <v>111</v>
      </c>
      <c r="B36" s="8" t="s">
        <v>112</v>
      </c>
      <c r="C36" s="7">
        <v>7</v>
      </c>
      <c r="D36" s="8" t="s">
        <v>117</v>
      </c>
      <c r="E36" s="50" t="s">
        <v>252</v>
      </c>
      <c r="F36" s="8" t="s">
        <v>11</v>
      </c>
      <c r="G36" s="8" t="s">
        <v>15</v>
      </c>
      <c r="H36" s="8" t="s">
        <v>108</v>
      </c>
      <c r="I36" s="15" t="s">
        <v>21</v>
      </c>
      <c r="J36" s="9"/>
      <c r="K36" s="10">
        <v>5970</v>
      </c>
      <c r="L36" s="10">
        <f t="shared" si="6"/>
        <v>0</v>
      </c>
      <c r="M36" s="11">
        <v>0.2</v>
      </c>
      <c r="N36" s="10">
        <f t="shared" si="7"/>
        <v>0</v>
      </c>
      <c r="O36" s="10">
        <f t="shared" si="8"/>
        <v>0</v>
      </c>
    </row>
    <row r="37" spans="1:15" ht="24" outlineLevel="2">
      <c r="A37" s="6" t="s">
        <v>111</v>
      </c>
      <c r="B37" s="8" t="s">
        <v>112</v>
      </c>
      <c r="C37" s="7">
        <v>8</v>
      </c>
      <c r="D37" s="8" t="s">
        <v>106</v>
      </c>
      <c r="E37" s="50" t="s">
        <v>253</v>
      </c>
      <c r="F37" s="8" t="s">
        <v>11</v>
      </c>
      <c r="G37" s="8" t="s">
        <v>15</v>
      </c>
      <c r="H37" s="8" t="s">
        <v>96</v>
      </c>
      <c r="I37" s="15" t="s">
        <v>21</v>
      </c>
      <c r="J37" s="9"/>
      <c r="K37" s="10">
        <v>5970</v>
      </c>
      <c r="L37" s="10">
        <f t="shared" si="6"/>
        <v>0</v>
      </c>
      <c r="M37" s="11">
        <v>0.2</v>
      </c>
      <c r="N37" s="10">
        <f t="shared" si="7"/>
        <v>0</v>
      </c>
      <c r="O37" s="10">
        <f t="shared" si="8"/>
        <v>0</v>
      </c>
    </row>
    <row r="38" spans="1:15" ht="24" outlineLevel="2">
      <c r="A38" s="6" t="s">
        <v>111</v>
      </c>
      <c r="B38" s="8" t="s">
        <v>112</v>
      </c>
      <c r="C38" s="7">
        <v>9</v>
      </c>
      <c r="D38" s="8" t="s">
        <v>98</v>
      </c>
      <c r="E38" s="50" t="s">
        <v>254</v>
      </c>
      <c r="F38" s="8" t="s">
        <v>11</v>
      </c>
      <c r="G38" s="8" t="s">
        <v>59</v>
      </c>
      <c r="H38" s="8" t="s">
        <v>98</v>
      </c>
      <c r="I38" s="15" t="s">
        <v>21</v>
      </c>
      <c r="J38" s="9"/>
      <c r="K38" s="10">
        <v>3675</v>
      </c>
      <c r="L38" s="10">
        <f t="shared" si="6"/>
        <v>0</v>
      </c>
      <c r="M38" s="11">
        <v>0.2</v>
      </c>
      <c r="N38" s="10">
        <f t="shared" si="7"/>
        <v>0</v>
      </c>
      <c r="O38" s="10">
        <f t="shared" si="8"/>
        <v>0</v>
      </c>
    </row>
    <row r="39" spans="1:15" ht="24" outlineLevel="2">
      <c r="A39" s="6" t="s">
        <v>111</v>
      </c>
      <c r="B39" s="8" t="s">
        <v>112</v>
      </c>
      <c r="C39" s="7">
        <v>10</v>
      </c>
      <c r="D39" s="8" t="s">
        <v>118</v>
      </c>
      <c r="E39" s="50" t="s">
        <v>255</v>
      </c>
      <c r="F39" s="8" t="s">
        <v>11</v>
      </c>
      <c r="G39" s="8" t="s">
        <v>59</v>
      </c>
      <c r="H39" s="8" t="s">
        <v>100</v>
      </c>
      <c r="I39" s="15" t="s">
        <v>21</v>
      </c>
      <c r="J39" s="9"/>
      <c r="K39" s="10">
        <v>9800</v>
      </c>
      <c r="L39" s="10">
        <f t="shared" si="6"/>
        <v>0</v>
      </c>
      <c r="M39" s="11">
        <v>0.2</v>
      </c>
      <c r="N39" s="10">
        <f t="shared" si="7"/>
        <v>0</v>
      </c>
      <c r="O39" s="10">
        <f t="shared" si="8"/>
        <v>0</v>
      </c>
    </row>
    <row r="40" spans="1:15" ht="24" outlineLevel="2">
      <c r="A40" s="6" t="s">
        <v>111</v>
      </c>
      <c r="B40" s="8" t="s">
        <v>112</v>
      </c>
      <c r="C40" s="7">
        <v>11</v>
      </c>
      <c r="D40" s="8" t="s">
        <v>119</v>
      </c>
      <c r="E40" s="50" t="s">
        <v>256</v>
      </c>
      <c r="F40" s="8" t="s">
        <v>11</v>
      </c>
      <c r="G40" s="8" t="s">
        <v>38</v>
      </c>
      <c r="H40" s="8" t="s">
        <v>120</v>
      </c>
      <c r="I40" s="15" t="s">
        <v>21</v>
      </c>
      <c r="J40" s="9"/>
      <c r="K40" s="10">
        <v>6750</v>
      </c>
      <c r="L40" s="10">
        <f t="shared" si="6"/>
        <v>0</v>
      </c>
      <c r="M40" s="11">
        <v>0.2</v>
      </c>
      <c r="N40" s="10">
        <f t="shared" si="7"/>
        <v>0</v>
      </c>
      <c r="O40" s="10">
        <f t="shared" si="8"/>
        <v>0</v>
      </c>
    </row>
    <row r="41" spans="1:15" ht="24" outlineLevel="2">
      <c r="A41" s="6" t="s">
        <v>111</v>
      </c>
      <c r="B41" s="8" t="s">
        <v>112</v>
      </c>
      <c r="C41" s="7">
        <v>12</v>
      </c>
      <c r="D41" s="8" t="s">
        <v>99</v>
      </c>
      <c r="E41" s="50" t="s">
        <v>257</v>
      </c>
      <c r="F41" s="8" t="s">
        <v>11</v>
      </c>
      <c r="G41" s="8" t="s">
        <v>62</v>
      </c>
      <c r="H41" s="8" t="s">
        <v>121</v>
      </c>
      <c r="I41" s="15" t="s">
        <v>21</v>
      </c>
      <c r="J41" s="9"/>
      <c r="K41" s="10">
        <v>3970</v>
      </c>
      <c r="L41" s="10">
        <f t="shared" si="6"/>
        <v>0</v>
      </c>
      <c r="M41" s="11">
        <v>0.2</v>
      </c>
      <c r="N41" s="10">
        <f t="shared" si="7"/>
        <v>0</v>
      </c>
      <c r="O41" s="10">
        <f t="shared" si="8"/>
        <v>0</v>
      </c>
    </row>
    <row r="42" spans="1:15" ht="24" outlineLevel="2">
      <c r="A42" s="6" t="s">
        <v>111</v>
      </c>
      <c r="B42" s="8" t="s">
        <v>112</v>
      </c>
      <c r="C42" s="7">
        <v>13</v>
      </c>
      <c r="D42" s="8" t="s">
        <v>68</v>
      </c>
      <c r="E42" s="50" t="s">
        <v>258</v>
      </c>
      <c r="F42" s="8" t="s">
        <v>11</v>
      </c>
      <c r="G42" s="8" t="s">
        <v>37</v>
      </c>
      <c r="H42" s="8" t="s">
        <v>122</v>
      </c>
      <c r="I42" s="15" t="s">
        <v>21</v>
      </c>
      <c r="J42" s="9"/>
      <c r="K42" s="10">
        <v>2600</v>
      </c>
      <c r="L42" s="10">
        <f t="shared" si="6"/>
        <v>0</v>
      </c>
      <c r="M42" s="11">
        <v>0.2</v>
      </c>
      <c r="N42" s="10">
        <f t="shared" si="7"/>
        <v>0</v>
      </c>
      <c r="O42" s="10">
        <f t="shared" si="8"/>
        <v>0</v>
      </c>
    </row>
    <row r="43" spans="1:15" ht="24" outlineLevel="2">
      <c r="A43" s="6" t="s">
        <v>111</v>
      </c>
      <c r="B43" s="8" t="s">
        <v>112</v>
      </c>
      <c r="C43" s="7">
        <v>14</v>
      </c>
      <c r="D43" s="8" t="s">
        <v>72</v>
      </c>
      <c r="E43" s="50" t="s">
        <v>259</v>
      </c>
      <c r="F43" s="8" t="s">
        <v>11</v>
      </c>
      <c r="G43" s="8" t="s">
        <v>73</v>
      </c>
      <c r="H43" s="8" t="s">
        <v>123</v>
      </c>
      <c r="I43" s="15" t="s">
        <v>21</v>
      </c>
      <c r="J43" s="9"/>
      <c r="K43" s="10">
        <v>2900</v>
      </c>
      <c r="L43" s="10">
        <f t="shared" si="6"/>
        <v>0</v>
      </c>
      <c r="M43" s="11">
        <v>0.2</v>
      </c>
      <c r="N43" s="10">
        <f t="shared" si="7"/>
        <v>0</v>
      </c>
      <c r="O43" s="10">
        <f t="shared" si="8"/>
        <v>0</v>
      </c>
    </row>
    <row r="44" spans="1:15" ht="24" outlineLevel="2">
      <c r="A44" s="6" t="s">
        <v>111</v>
      </c>
      <c r="B44" s="8" t="s">
        <v>112</v>
      </c>
      <c r="C44" s="7">
        <v>15</v>
      </c>
      <c r="D44" s="8" t="s">
        <v>124</v>
      </c>
      <c r="E44" s="50" t="s">
        <v>260</v>
      </c>
      <c r="F44" s="8" t="s">
        <v>11</v>
      </c>
      <c r="G44" s="8" t="s">
        <v>125</v>
      </c>
      <c r="H44" s="8" t="s">
        <v>126</v>
      </c>
      <c r="I44" s="15" t="s">
        <v>21</v>
      </c>
      <c r="J44" s="9"/>
      <c r="K44" s="10">
        <v>7800</v>
      </c>
      <c r="L44" s="10">
        <f t="shared" si="6"/>
        <v>0</v>
      </c>
      <c r="M44" s="11">
        <v>0.2</v>
      </c>
      <c r="N44" s="10">
        <f t="shared" si="7"/>
        <v>0</v>
      </c>
      <c r="O44" s="10">
        <f t="shared" si="8"/>
        <v>0</v>
      </c>
    </row>
    <row r="45" spans="1:15" ht="24" outlineLevel="2">
      <c r="A45" s="6" t="s">
        <v>111</v>
      </c>
      <c r="B45" s="8" t="s">
        <v>112</v>
      </c>
      <c r="C45" s="7">
        <v>16</v>
      </c>
      <c r="D45" s="8" t="s">
        <v>127</v>
      </c>
      <c r="E45" s="50" t="s">
        <v>261</v>
      </c>
      <c r="F45" s="8" t="s">
        <v>11</v>
      </c>
      <c r="G45" s="8" t="s">
        <v>61</v>
      </c>
      <c r="H45" s="8" t="s">
        <v>128</v>
      </c>
      <c r="I45" s="15" t="s">
        <v>21</v>
      </c>
      <c r="J45" s="9"/>
      <c r="K45" s="10">
        <v>3000</v>
      </c>
      <c r="L45" s="10">
        <f t="shared" si="6"/>
        <v>0</v>
      </c>
      <c r="M45" s="11">
        <v>0.2</v>
      </c>
      <c r="N45" s="10">
        <f t="shared" si="7"/>
        <v>0</v>
      </c>
      <c r="O45" s="10">
        <f t="shared" si="8"/>
        <v>0</v>
      </c>
    </row>
    <row r="46" spans="1:15" ht="24" outlineLevel="2">
      <c r="A46" s="6" t="s">
        <v>111</v>
      </c>
      <c r="B46" s="8" t="s">
        <v>112</v>
      </c>
      <c r="C46" s="7">
        <v>17</v>
      </c>
      <c r="D46" s="8" t="s">
        <v>105</v>
      </c>
      <c r="E46" s="50" t="s">
        <v>262</v>
      </c>
      <c r="F46" s="8" t="s">
        <v>11</v>
      </c>
      <c r="G46" s="8" t="s">
        <v>15</v>
      </c>
      <c r="H46" s="8" t="s">
        <v>129</v>
      </c>
      <c r="I46" s="15" t="s">
        <v>21</v>
      </c>
      <c r="J46" s="9"/>
      <c r="K46" s="10">
        <v>3900</v>
      </c>
      <c r="L46" s="10">
        <f t="shared" si="6"/>
        <v>0</v>
      </c>
      <c r="M46" s="11">
        <v>0.2</v>
      </c>
      <c r="N46" s="10">
        <f t="shared" si="7"/>
        <v>0</v>
      </c>
      <c r="O46" s="10">
        <f t="shared" si="8"/>
        <v>0</v>
      </c>
    </row>
    <row r="47" spans="1:15" ht="24" outlineLevel="2">
      <c r="A47" s="6" t="s">
        <v>111</v>
      </c>
      <c r="B47" s="8" t="s">
        <v>112</v>
      </c>
      <c r="C47" s="7">
        <v>18</v>
      </c>
      <c r="D47" s="8" t="s">
        <v>130</v>
      </c>
      <c r="E47" s="50" t="s">
        <v>263</v>
      </c>
      <c r="F47" s="8" t="s">
        <v>11</v>
      </c>
      <c r="G47" s="8" t="s">
        <v>101</v>
      </c>
      <c r="H47" s="8" t="s">
        <v>131</v>
      </c>
      <c r="I47" s="15" t="s">
        <v>21</v>
      </c>
      <c r="J47" s="9"/>
      <c r="K47" s="10">
        <v>10175</v>
      </c>
      <c r="L47" s="10">
        <f t="shared" si="6"/>
        <v>0</v>
      </c>
      <c r="M47" s="11">
        <v>0.2</v>
      </c>
      <c r="N47" s="10">
        <f t="shared" si="7"/>
        <v>0</v>
      </c>
      <c r="O47" s="10">
        <f t="shared" si="8"/>
        <v>0</v>
      </c>
    </row>
    <row r="48" spans="1:15" ht="24" outlineLevel="2">
      <c r="A48" s="6" t="s">
        <v>111</v>
      </c>
      <c r="B48" s="8" t="s">
        <v>112</v>
      </c>
      <c r="C48" s="7">
        <v>19</v>
      </c>
      <c r="D48" s="8" t="s">
        <v>132</v>
      </c>
      <c r="E48" s="50" t="s">
        <v>264</v>
      </c>
      <c r="F48" s="8" t="s">
        <v>11</v>
      </c>
      <c r="G48" s="8" t="s">
        <v>101</v>
      </c>
      <c r="H48" s="8" t="s">
        <v>133</v>
      </c>
      <c r="I48" s="15" t="s">
        <v>21</v>
      </c>
      <c r="J48" s="9"/>
      <c r="K48" s="10">
        <v>10175</v>
      </c>
      <c r="L48" s="10">
        <f t="shared" si="6"/>
        <v>0</v>
      </c>
      <c r="M48" s="11">
        <v>0.2</v>
      </c>
      <c r="N48" s="10">
        <f t="shared" si="7"/>
        <v>0</v>
      </c>
      <c r="O48" s="10">
        <f t="shared" si="8"/>
        <v>0</v>
      </c>
    </row>
    <row r="49" spans="1:15" ht="24" outlineLevel="2">
      <c r="A49" s="6" t="s">
        <v>111</v>
      </c>
      <c r="B49" s="8" t="s">
        <v>112</v>
      </c>
      <c r="C49" s="7">
        <v>20</v>
      </c>
      <c r="D49" s="8" t="s">
        <v>70</v>
      </c>
      <c r="E49" s="50" t="s">
        <v>265</v>
      </c>
      <c r="F49" s="8" t="s">
        <v>11</v>
      </c>
      <c r="G49" s="8" t="s">
        <v>80</v>
      </c>
      <c r="H49" s="8" t="s">
        <v>134</v>
      </c>
      <c r="I49" s="15" t="s">
        <v>21</v>
      </c>
      <c r="J49" s="9"/>
      <c r="K49" s="10">
        <v>1025</v>
      </c>
      <c r="L49" s="10">
        <f t="shared" si="6"/>
        <v>0</v>
      </c>
      <c r="M49" s="11">
        <v>0.2</v>
      </c>
      <c r="N49" s="10">
        <f t="shared" si="7"/>
        <v>0</v>
      </c>
      <c r="O49" s="10">
        <f t="shared" si="8"/>
        <v>0</v>
      </c>
    </row>
    <row r="50" spans="1:15" ht="24" outlineLevel="2">
      <c r="A50" s="6" t="s">
        <v>111</v>
      </c>
      <c r="B50" s="8" t="s">
        <v>112</v>
      </c>
      <c r="C50" s="7">
        <v>21</v>
      </c>
      <c r="D50" s="8" t="s">
        <v>135</v>
      </c>
      <c r="E50" s="50" t="s">
        <v>266</v>
      </c>
      <c r="F50" s="8" t="s">
        <v>11</v>
      </c>
      <c r="G50" s="8" t="s">
        <v>136</v>
      </c>
      <c r="H50" s="8" t="s">
        <v>137</v>
      </c>
      <c r="I50" s="15" t="s">
        <v>21</v>
      </c>
      <c r="J50" s="9"/>
      <c r="K50" s="10">
        <v>8900</v>
      </c>
      <c r="L50" s="10">
        <f t="shared" si="6"/>
        <v>0</v>
      </c>
      <c r="M50" s="11">
        <v>0.2</v>
      </c>
      <c r="N50" s="10">
        <f t="shared" si="7"/>
        <v>0</v>
      </c>
      <c r="O50" s="10">
        <f t="shared" si="8"/>
        <v>0</v>
      </c>
    </row>
    <row r="51" spans="1:15" ht="24" outlineLevel="2">
      <c r="A51" s="6" t="s">
        <v>111</v>
      </c>
      <c r="B51" s="8" t="s">
        <v>112</v>
      </c>
      <c r="C51" s="7">
        <v>22</v>
      </c>
      <c r="D51" s="8" t="s">
        <v>138</v>
      </c>
      <c r="E51" s="50" t="s">
        <v>267</v>
      </c>
      <c r="F51" s="8" t="s">
        <v>11</v>
      </c>
      <c r="G51" s="8" t="s">
        <v>15</v>
      </c>
      <c r="H51" s="8" t="s">
        <v>139</v>
      </c>
      <c r="I51" s="15" t="s">
        <v>21</v>
      </c>
      <c r="J51" s="9"/>
      <c r="K51" s="10">
        <v>1460</v>
      </c>
      <c r="L51" s="10">
        <f t="shared" si="6"/>
        <v>0</v>
      </c>
      <c r="M51" s="11">
        <v>0.2</v>
      </c>
      <c r="N51" s="10">
        <f t="shared" si="7"/>
        <v>0</v>
      </c>
      <c r="O51" s="10">
        <f t="shared" si="8"/>
        <v>0</v>
      </c>
    </row>
    <row r="52" spans="1:15" ht="24" outlineLevel="2">
      <c r="A52" s="6" t="s">
        <v>111</v>
      </c>
      <c r="B52" s="8" t="s">
        <v>112</v>
      </c>
      <c r="C52" s="7">
        <v>23</v>
      </c>
      <c r="D52" s="8" t="s">
        <v>71</v>
      </c>
      <c r="E52" s="50" t="s">
        <v>268</v>
      </c>
      <c r="F52" s="8" t="s">
        <v>11</v>
      </c>
      <c r="G52" s="8" t="s">
        <v>15</v>
      </c>
      <c r="H52" s="8" t="s">
        <v>140</v>
      </c>
      <c r="I52" s="15" t="s">
        <v>21</v>
      </c>
      <c r="J52" s="9"/>
      <c r="K52" s="10">
        <v>9300</v>
      </c>
      <c r="L52" s="10">
        <f t="shared" si="6"/>
        <v>0</v>
      </c>
      <c r="M52" s="11">
        <v>0.2</v>
      </c>
      <c r="N52" s="10">
        <f t="shared" si="7"/>
        <v>0</v>
      </c>
      <c r="O52" s="10">
        <f t="shared" si="8"/>
        <v>0</v>
      </c>
    </row>
    <row r="53" spans="1:15" ht="24" outlineLevel="2">
      <c r="A53" s="6" t="s">
        <v>111</v>
      </c>
      <c r="B53" s="8" t="s">
        <v>112</v>
      </c>
      <c r="C53" s="7">
        <v>24</v>
      </c>
      <c r="D53" s="8" t="s">
        <v>69</v>
      </c>
      <c r="E53" s="50" t="s">
        <v>269</v>
      </c>
      <c r="F53" s="8" t="s">
        <v>11</v>
      </c>
      <c r="G53" s="8" t="s">
        <v>15</v>
      </c>
      <c r="H53" s="8" t="s">
        <v>104</v>
      </c>
      <c r="I53" s="15" t="s">
        <v>21</v>
      </c>
      <c r="J53" s="9"/>
      <c r="K53" s="10">
        <v>4700</v>
      </c>
      <c r="L53" s="10">
        <f t="shared" si="6"/>
        <v>0</v>
      </c>
      <c r="M53" s="11">
        <v>0.2</v>
      </c>
      <c r="N53" s="10">
        <f t="shared" si="7"/>
        <v>0</v>
      </c>
      <c r="O53" s="10">
        <f t="shared" si="8"/>
        <v>0</v>
      </c>
    </row>
    <row r="54" spans="1:15" ht="24" outlineLevel="2">
      <c r="A54" s="6" t="s">
        <v>111</v>
      </c>
      <c r="B54" s="8" t="s">
        <v>112</v>
      </c>
      <c r="C54" s="7">
        <v>25</v>
      </c>
      <c r="D54" s="8" t="s">
        <v>141</v>
      </c>
      <c r="E54" s="50" t="s">
        <v>270</v>
      </c>
      <c r="F54" s="8" t="s">
        <v>11</v>
      </c>
      <c r="G54" s="8" t="s">
        <v>142</v>
      </c>
      <c r="H54" s="8" t="s">
        <v>143</v>
      </c>
      <c r="I54" s="15" t="s">
        <v>21</v>
      </c>
      <c r="J54" s="9"/>
      <c r="K54" s="10">
        <v>18800</v>
      </c>
      <c r="L54" s="10">
        <f t="shared" si="6"/>
        <v>0</v>
      </c>
      <c r="M54" s="11">
        <v>0.2</v>
      </c>
      <c r="N54" s="10">
        <f t="shared" si="7"/>
        <v>0</v>
      </c>
      <c r="O54" s="10">
        <f t="shared" si="8"/>
        <v>0</v>
      </c>
    </row>
    <row r="55" spans="1:15" ht="24" outlineLevel="2">
      <c r="A55" s="6" t="s">
        <v>111</v>
      </c>
      <c r="B55" s="8" t="s">
        <v>112</v>
      </c>
      <c r="C55" s="7">
        <v>26</v>
      </c>
      <c r="D55" s="8" t="s">
        <v>144</v>
      </c>
      <c r="E55" s="50" t="s">
        <v>271</v>
      </c>
      <c r="F55" s="8" t="s">
        <v>11</v>
      </c>
      <c r="G55" s="8" t="s">
        <v>60</v>
      </c>
      <c r="H55" s="8" t="s">
        <v>145</v>
      </c>
      <c r="I55" s="15" t="s">
        <v>21</v>
      </c>
      <c r="J55" s="9"/>
      <c r="K55" s="10">
        <v>4140</v>
      </c>
      <c r="L55" s="10">
        <f t="shared" si="6"/>
        <v>0</v>
      </c>
      <c r="M55" s="11">
        <v>0.2</v>
      </c>
      <c r="N55" s="10">
        <f t="shared" si="7"/>
        <v>0</v>
      </c>
      <c r="O55" s="10">
        <f t="shared" si="8"/>
        <v>0</v>
      </c>
    </row>
    <row r="56" spans="1:15" ht="24" outlineLevel="2">
      <c r="A56" s="6" t="s">
        <v>111</v>
      </c>
      <c r="B56" s="8" t="s">
        <v>112</v>
      </c>
      <c r="C56" s="7">
        <v>27</v>
      </c>
      <c r="D56" s="8" t="s">
        <v>107</v>
      </c>
      <c r="E56" s="50" t="s">
        <v>272</v>
      </c>
      <c r="F56" s="8" t="s">
        <v>11</v>
      </c>
      <c r="G56" s="8" t="s">
        <v>146</v>
      </c>
      <c r="H56" s="8" t="s">
        <v>97</v>
      </c>
      <c r="I56" s="15" t="s">
        <v>21</v>
      </c>
      <c r="J56" s="9"/>
      <c r="K56" s="10">
        <v>1400</v>
      </c>
      <c r="L56" s="10">
        <f t="shared" si="6"/>
        <v>0</v>
      </c>
      <c r="M56" s="11">
        <v>0.2</v>
      </c>
      <c r="N56" s="10">
        <f t="shared" si="7"/>
        <v>0</v>
      </c>
      <c r="O56" s="10">
        <f t="shared" si="8"/>
        <v>0</v>
      </c>
    </row>
    <row r="57" spans="1:15" ht="24" outlineLevel="2">
      <c r="A57" s="6" t="s">
        <v>111</v>
      </c>
      <c r="B57" s="8" t="s">
        <v>112</v>
      </c>
      <c r="C57" s="7">
        <v>28</v>
      </c>
      <c r="D57" s="8" t="s">
        <v>65</v>
      </c>
      <c r="E57" s="50" t="s">
        <v>273</v>
      </c>
      <c r="F57" s="8" t="s">
        <v>11</v>
      </c>
      <c r="G57" s="8" t="s">
        <v>29</v>
      </c>
      <c r="H57" s="8" t="s">
        <v>115</v>
      </c>
      <c r="I57" s="15" t="s">
        <v>21</v>
      </c>
      <c r="J57" s="9"/>
      <c r="K57" s="10">
        <v>2600</v>
      </c>
      <c r="L57" s="10">
        <f t="shared" si="6"/>
        <v>0</v>
      </c>
      <c r="M57" s="11">
        <v>0.2</v>
      </c>
      <c r="N57" s="10">
        <f t="shared" si="7"/>
        <v>0</v>
      </c>
      <c r="O57" s="10">
        <f t="shared" si="8"/>
        <v>0</v>
      </c>
    </row>
    <row r="58" spans="1:15" ht="24" outlineLevel="2">
      <c r="A58" s="6" t="s">
        <v>111</v>
      </c>
      <c r="B58" s="8" t="s">
        <v>112</v>
      </c>
      <c r="C58" s="7">
        <v>29</v>
      </c>
      <c r="D58" s="8" t="s">
        <v>103</v>
      </c>
      <c r="E58" s="50" t="s">
        <v>274</v>
      </c>
      <c r="F58" s="8" t="s">
        <v>11</v>
      </c>
      <c r="G58" s="8" t="s">
        <v>62</v>
      </c>
      <c r="H58" s="8" t="s">
        <v>110</v>
      </c>
      <c r="I58" s="15" t="s">
        <v>21</v>
      </c>
      <c r="J58" s="9"/>
      <c r="K58" s="10">
        <v>2900</v>
      </c>
      <c r="L58" s="10">
        <f t="shared" si="6"/>
        <v>0</v>
      </c>
      <c r="M58" s="11">
        <v>0.2</v>
      </c>
      <c r="N58" s="10">
        <f t="shared" si="7"/>
        <v>0</v>
      </c>
      <c r="O58" s="10">
        <f t="shared" si="8"/>
        <v>0</v>
      </c>
    </row>
    <row r="59" spans="1:15" ht="24" outlineLevel="2">
      <c r="A59" s="6" t="s">
        <v>111</v>
      </c>
      <c r="B59" s="8" t="s">
        <v>112</v>
      </c>
      <c r="C59" s="7">
        <v>30</v>
      </c>
      <c r="D59" s="8" t="s">
        <v>102</v>
      </c>
      <c r="E59" s="50" t="s">
        <v>275</v>
      </c>
      <c r="F59" s="8" t="s">
        <v>11</v>
      </c>
      <c r="G59" s="8" t="s">
        <v>62</v>
      </c>
      <c r="H59" s="8" t="s">
        <v>109</v>
      </c>
      <c r="I59" s="15" t="s">
        <v>21</v>
      </c>
      <c r="J59" s="9"/>
      <c r="K59" s="10">
        <v>2900</v>
      </c>
      <c r="L59" s="10">
        <f t="shared" si="6"/>
        <v>0</v>
      </c>
      <c r="M59" s="11">
        <v>0.2</v>
      </c>
      <c r="N59" s="10">
        <f t="shared" si="7"/>
        <v>0</v>
      </c>
      <c r="O59" s="10">
        <f t="shared" si="8"/>
        <v>0</v>
      </c>
    </row>
    <row r="60" spans="1:15" ht="24" outlineLevel="2">
      <c r="A60" s="6" t="s">
        <v>111</v>
      </c>
      <c r="B60" s="8" t="s">
        <v>112</v>
      </c>
      <c r="C60" s="7">
        <v>31</v>
      </c>
      <c r="D60" s="8" t="s">
        <v>106</v>
      </c>
      <c r="E60" s="50" t="s">
        <v>276</v>
      </c>
      <c r="F60" s="8" t="s">
        <v>11</v>
      </c>
      <c r="G60" s="8" t="s">
        <v>73</v>
      </c>
      <c r="H60" s="8" t="s">
        <v>96</v>
      </c>
      <c r="I60" s="15" t="s">
        <v>21</v>
      </c>
      <c r="J60" s="9"/>
      <c r="K60" s="10">
        <v>3100</v>
      </c>
      <c r="L60" s="10">
        <f t="shared" si="6"/>
        <v>0</v>
      </c>
      <c r="M60" s="11">
        <v>0.2</v>
      </c>
      <c r="N60" s="10">
        <f t="shared" si="7"/>
        <v>0</v>
      </c>
      <c r="O60" s="10">
        <f t="shared" si="8"/>
        <v>0</v>
      </c>
    </row>
    <row r="61" spans="1:15" ht="24" outlineLevel="2">
      <c r="A61" s="6" t="s">
        <v>111</v>
      </c>
      <c r="B61" s="8" t="s">
        <v>112</v>
      </c>
      <c r="C61" s="7">
        <v>32</v>
      </c>
      <c r="D61" s="8" t="s">
        <v>118</v>
      </c>
      <c r="E61" s="50" t="s">
        <v>277</v>
      </c>
      <c r="F61" s="8" t="s">
        <v>11</v>
      </c>
      <c r="G61" s="8" t="s">
        <v>29</v>
      </c>
      <c r="H61" s="8" t="s">
        <v>100</v>
      </c>
      <c r="I61" s="15" t="s">
        <v>21</v>
      </c>
      <c r="J61" s="9"/>
      <c r="K61" s="10">
        <v>11700</v>
      </c>
      <c r="L61" s="10">
        <f t="shared" si="6"/>
        <v>0</v>
      </c>
      <c r="M61" s="11">
        <v>0.2</v>
      </c>
      <c r="N61" s="10">
        <f t="shared" si="7"/>
        <v>0</v>
      </c>
      <c r="O61" s="10">
        <f t="shared" si="8"/>
        <v>0</v>
      </c>
    </row>
    <row r="62" spans="1:15" ht="24.75" outlineLevel="2" thickBot="1">
      <c r="A62" s="6" t="s">
        <v>111</v>
      </c>
      <c r="B62" s="8" t="s">
        <v>112</v>
      </c>
      <c r="C62" s="7">
        <v>33</v>
      </c>
      <c r="D62" s="8" t="s">
        <v>68</v>
      </c>
      <c r="E62" s="50" t="s">
        <v>278</v>
      </c>
      <c r="F62" s="8" t="s">
        <v>11</v>
      </c>
      <c r="G62" s="8" t="s">
        <v>36</v>
      </c>
      <c r="H62" s="17" t="s">
        <v>122</v>
      </c>
      <c r="I62" s="15" t="s">
        <v>21</v>
      </c>
      <c r="J62" s="9"/>
      <c r="K62" s="41">
        <v>1900</v>
      </c>
      <c r="L62" s="10">
        <f t="shared" si="6"/>
        <v>0</v>
      </c>
      <c r="M62" s="11">
        <v>0.2</v>
      </c>
      <c r="N62" s="10">
        <f t="shared" si="7"/>
        <v>0</v>
      </c>
      <c r="O62" s="10">
        <f t="shared" si="8"/>
        <v>0</v>
      </c>
    </row>
    <row r="63" spans="1:15" ht="15.75" thickBot="1">
      <c r="A63" s="49" t="s">
        <v>147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12">
        <f>SUBTOTAL(9,L30:L62)</f>
        <v>0</v>
      </c>
      <c r="M63" s="13"/>
      <c r="N63" s="14">
        <f>SUM(N30:N62)</f>
        <v>0</v>
      </c>
      <c r="O63" s="14">
        <f t="shared" si="8"/>
        <v>0</v>
      </c>
    </row>
    <row r="64" spans="1:15" ht="24" outlineLevel="2">
      <c r="A64" s="6" t="s">
        <v>148</v>
      </c>
      <c r="B64" s="8" t="s">
        <v>149</v>
      </c>
      <c r="C64" s="7">
        <v>1</v>
      </c>
      <c r="D64" s="8" t="s">
        <v>150</v>
      </c>
      <c r="E64" s="50" t="s">
        <v>279</v>
      </c>
      <c r="F64" s="8" t="s">
        <v>11</v>
      </c>
      <c r="G64" s="8" t="s">
        <v>151</v>
      </c>
      <c r="H64" s="15" t="s">
        <v>152</v>
      </c>
      <c r="I64" s="15" t="s">
        <v>21</v>
      </c>
      <c r="J64" s="9"/>
      <c r="K64" s="40">
        <v>19900</v>
      </c>
      <c r="L64" s="10">
        <f t="shared" ref="L64:L74" si="9">J64*K64</f>
        <v>0</v>
      </c>
      <c r="M64" s="11">
        <v>0.2</v>
      </c>
      <c r="N64" s="10">
        <f t="shared" ref="N64:N74" si="10">L64*M64</f>
        <v>0</v>
      </c>
      <c r="O64" s="10">
        <f t="shared" si="8"/>
        <v>0</v>
      </c>
    </row>
    <row r="65" spans="1:15" ht="24" outlineLevel="2">
      <c r="A65" s="6" t="s">
        <v>148</v>
      </c>
      <c r="B65" s="8" t="s">
        <v>149</v>
      </c>
      <c r="C65" s="7">
        <v>2</v>
      </c>
      <c r="D65" s="8" t="s">
        <v>153</v>
      </c>
      <c r="E65" s="50" t="s">
        <v>280</v>
      </c>
      <c r="F65" s="8" t="s">
        <v>11</v>
      </c>
      <c r="G65" s="8" t="s">
        <v>12</v>
      </c>
      <c r="H65" s="8" t="s">
        <v>154</v>
      </c>
      <c r="I65" s="15" t="s">
        <v>21</v>
      </c>
      <c r="J65" s="9"/>
      <c r="K65" s="10">
        <v>16000</v>
      </c>
      <c r="L65" s="10">
        <f t="shared" si="9"/>
        <v>0</v>
      </c>
      <c r="M65" s="11">
        <v>0.2</v>
      </c>
      <c r="N65" s="10">
        <f t="shared" si="10"/>
        <v>0</v>
      </c>
      <c r="O65" s="10">
        <f t="shared" si="8"/>
        <v>0</v>
      </c>
    </row>
    <row r="66" spans="1:15" ht="24" outlineLevel="2">
      <c r="A66" s="6" t="s">
        <v>148</v>
      </c>
      <c r="B66" s="8" t="s">
        <v>149</v>
      </c>
      <c r="C66" s="7">
        <v>3</v>
      </c>
      <c r="D66" s="8" t="s">
        <v>155</v>
      </c>
      <c r="E66" s="50" t="s">
        <v>281</v>
      </c>
      <c r="F66" s="8" t="s">
        <v>11</v>
      </c>
      <c r="G66" s="8" t="s">
        <v>12</v>
      </c>
      <c r="H66" s="8" t="s">
        <v>156</v>
      </c>
      <c r="I66" s="15" t="s">
        <v>21</v>
      </c>
      <c r="J66" s="9"/>
      <c r="K66" s="10">
        <v>16000</v>
      </c>
      <c r="L66" s="10">
        <f t="shared" si="9"/>
        <v>0</v>
      </c>
      <c r="M66" s="11">
        <v>0.2</v>
      </c>
      <c r="N66" s="10">
        <f t="shared" si="10"/>
        <v>0</v>
      </c>
      <c r="O66" s="10">
        <f t="shared" si="8"/>
        <v>0</v>
      </c>
    </row>
    <row r="67" spans="1:15" ht="24" outlineLevel="2">
      <c r="A67" s="6" t="s">
        <v>148</v>
      </c>
      <c r="B67" s="8" t="s">
        <v>149</v>
      </c>
      <c r="C67" s="7">
        <v>4</v>
      </c>
      <c r="D67" s="8" t="s">
        <v>157</v>
      </c>
      <c r="E67" s="50" t="s">
        <v>282</v>
      </c>
      <c r="F67" s="8" t="s">
        <v>11</v>
      </c>
      <c r="G67" s="8" t="s">
        <v>12</v>
      </c>
      <c r="H67" s="8" t="s">
        <v>158</v>
      </c>
      <c r="I67" s="15" t="s">
        <v>21</v>
      </c>
      <c r="J67" s="9"/>
      <c r="K67" s="10">
        <v>16000</v>
      </c>
      <c r="L67" s="10">
        <f t="shared" si="9"/>
        <v>0</v>
      </c>
      <c r="M67" s="11">
        <v>0.2</v>
      </c>
      <c r="N67" s="10">
        <f t="shared" si="10"/>
        <v>0</v>
      </c>
      <c r="O67" s="10">
        <f t="shared" si="8"/>
        <v>0</v>
      </c>
    </row>
    <row r="68" spans="1:15" ht="24" outlineLevel="2">
      <c r="A68" s="6" t="s">
        <v>148</v>
      </c>
      <c r="B68" s="8" t="s">
        <v>149</v>
      </c>
      <c r="C68" s="7">
        <v>5</v>
      </c>
      <c r="D68" s="8" t="s">
        <v>159</v>
      </c>
      <c r="E68" s="50" t="s">
        <v>283</v>
      </c>
      <c r="F68" s="8" t="s">
        <v>11</v>
      </c>
      <c r="G68" s="8" t="s">
        <v>12</v>
      </c>
      <c r="H68" s="8" t="s">
        <v>160</v>
      </c>
      <c r="I68" s="15" t="s">
        <v>21</v>
      </c>
      <c r="J68" s="9"/>
      <c r="K68" s="10">
        <v>16000</v>
      </c>
      <c r="L68" s="10">
        <f t="shared" si="9"/>
        <v>0</v>
      </c>
      <c r="M68" s="11">
        <v>0.2</v>
      </c>
      <c r="N68" s="10">
        <f t="shared" si="10"/>
        <v>0</v>
      </c>
      <c r="O68" s="10">
        <f t="shared" si="8"/>
        <v>0</v>
      </c>
    </row>
    <row r="69" spans="1:15" ht="24" outlineLevel="2">
      <c r="A69" s="6" t="s">
        <v>148</v>
      </c>
      <c r="B69" s="8" t="s">
        <v>149</v>
      </c>
      <c r="C69" s="7">
        <v>6</v>
      </c>
      <c r="D69" s="8" t="s">
        <v>161</v>
      </c>
      <c r="E69" s="50" t="s">
        <v>284</v>
      </c>
      <c r="F69" s="8" t="s">
        <v>11</v>
      </c>
      <c r="G69" s="8" t="s">
        <v>12</v>
      </c>
      <c r="H69" s="8" t="s">
        <v>162</v>
      </c>
      <c r="I69" s="15" t="s">
        <v>21</v>
      </c>
      <c r="J69" s="9"/>
      <c r="K69" s="10">
        <v>16000</v>
      </c>
      <c r="L69" s="10">
        <f t="shared" si="9"/>
        <v>0</v>
      </c>
      <c r="M69" s="21">
        <v>0.2</v>
      </c>
      <c r="N69" s="10">
        <f t="shared" si="10"/>
        <v>0</v>
      </c>
      <c r="O69" s="10">
        <f t="shared" si="8"/>
        <v>0</v>
      </c>
    </row>
    <row r="70" spans="1:15" ht="24" outlineLevel="2">
      <c r="A70" s="6" t="s">
        <v>148</v>
      </c>
      <c r="B70" s="8" t="s">
        <v>149</v>
      </c>
      <c r="C70" s="7">
        <v>7</v>
      </c>
      <c r="D70" s="8" t="s">
        <v>163</v>
      </c>
      <c r="E70" s="50" t="s">
        <v>285</v>
      </c>
      <c r="F70" s="8" t="s">
        <v>11</v>
      </c>
      <c r="G70" s="8" t="s">
        <v>164</v>
      </c>
      <c r="H70" s="8" t="s">
        <v>165</v>
      </c>
      <c r="I70" s="15" t="s">
        <v>21</v>
      </c>
      <c r="J70" s="9"/>
      <c r="K70" s="10">
        <v>4450</v>
      </c>
      <c r="L70" s="10">
        <f t="shared" si="9"/>
        <v>0</v>
      </c>
      <c r="M70" s="11">
        <v>0.2</v>
      </c>
      <c r="N70" s="10">
        <f t="shared" si="10"/>
        <v>0</v>
      </c>
      <c r="O70" s="10">
        <f t="shared" si="8"/>
        <v>0</v>
      </c>
    </row>
    <row r="71" spans="1:15" ht="24" outlineLevel="2">
      <c r="A71" s="6" t="s">
        <v>148</v>
      </c>
      <c r="B71" s="8" t="s">
        <v>149</v>
      </c>
      <c r="C71" s="7">
        <v>8</v>
      </c>
      <c r="D71" s="8" t="s">
        <v>166</v>
      </c>
      <c r="E71" s="50" t="s">
        <v>286</v>
      </c>
      <c r="F71" s="8" t="s">
        <v>11</v>
      </c>
      <c r="G71" s="8" t="s">
        <v>164</v>
      </c>
      <c r="H71" s="8" t="s">
        <v>167</v>
      </c>
      <c r="I71" s="15" t="s">
        <v>21</v>
      </c>
      <c r="J71" s="9"/>
      <c r="K71" s="41">
        <v>8880</v>
      </c>
      <c r="L71" s="10">
        <f t="shared" si="9"/>
        <v>0</v>
      </c>
      <c r="M71" s="11">
        <v>0.2</v>
      </c>
      <c r="N71" s="10">
        <f t="shared" si="10"/>
        <v>0</v>
      </c>
      <c r="O71" s="10">
        <f t="shared" si="8"/>
        <v>0</v>
      </c>
    </row>
    <row r="72" spans="1:15" ht="24" outlineLevel="2">
      <c r="A72" s="6" t="s">
        <v>148</v>
      </c>
      <c r="B72" s="8" t="s">
        <v>149</v>
      </c>
      <c r="C72" s="7">
        <v>9</v>
      </c>
      <c r="D72" s="8" t="s">
        <v>168</v>
      </c>
      <c r="E72" s="50" t="s">
        <v>287</v>
      </c>
      <c r="F72" s="8" t="s">
        <v>11</v>
      </c>
      <c r="G72" s="8" t="s">
        <v>39</v>
      </c>
      <c r="H72" s="8" t="s">
        <v>169</v>
      </c>
      <c r="I72" s="15" t="s">
        <v>21</v>
      </c>
      <c r="J72" s="9"/>
      <c r="K72" s="10">
        <v>4240</v>
      </c>
      <c r="L72" s="10">
        <f t="shared" si="9"/>
        <v>0</v>
      </c>
      <c r="M72" s="11">
        <v>0.2</v>
      </c>
      <c r="N72" s="10">
        <f t="shared" si="10"/>
        <v>0</v>
      </c>
      <c r="O72" s="10">
        <f t="shared" si="8"/>
        <v>0</v>
      </c>
    </row>
    <row r="73" spans="1:15" ht="24" outlineLevel="2">
      <c r="A73" s="6" t="s">
        <v>148</v>
      </c>
      <c r="B73" s="8" t="s">
        <v>149</v>
      </c>
      <c r="C73" s="7">
        <v>10</v>
      </c>
      <c r="D73" s="8" t="s">
        <v>170</v>
      </c>
      <c r="E73" s="50" t="s">
        <v>288</v>
      </c>
      <c r="F73" s="8" t="s">
        <v>11</v>
      </c>
      <c r="G73" s="8" t="s">
        <v>171</v>
      </c>
      <c r="H73" s="8" t="s">
        <v>172</v>
      </c>
      <c r="I73" s="15" t="s">
        <v>21</v>
      </c>
      <c r="J73" s="9"/>
      <c r="K73" s="10">
        <v>1700</v>
      </c>
      <c r="L73" s="10">
        <f t="shared" si="9"/>
        <v>0</v>
      </c>
      <c r="M73" s="11">
        <v>0.2</v>
      </c>
      <c r="N73" s="10">
        <f t="shared" si="10"/>
        <v>0</v>
      </c>
      <c r="O73" s="10">
        <f t="shared" si="8"/>
        <v>0</v>
      </c>
    </row>
    <row r="74" spans="1:15" ht="24.75" outlineLevel="2" thickBot="1">
      <c r="A74" s="6" t="s">
        <v>148</v>
      </c>
      <c r="B74" s="8" t="s">
        <v>149</v>
      </c>
      <c r="C74" s="7">
        <v>11</v>
      </c>
      <c r="D74" s="8" t="s">
        <v>173</v>
      </c>
      <c r="E74" s="50" t="s">
        <v>289</v>
      </c>
      <c r="F74" s="8" t="s">
        <v>11</v>
      </c>
      <c r="G74" s="8" t="s">
        <v>174</v>
      </c>
      <c r="H74" s="17" t="s">
        <v>175</v>
      </c>
      <c r="I74" s="15" t="s">
        <v>21</v>
      </c>
      <c r="J74" s="9"/>
      <c r="K74" s="41">
        <v>8950</v>
      </c>
      <c r="L74" s="10">
        <f t="shared" si="9"/>
        <v>0</v>
      </c>
      <c r="M74" s="11">
        <v>0.2</v>
      </c>
      <c r="N74" s="10">
        <f t="shared" si="10"/>
        <v>0</v>
      </c>
      <c r="O74" s="10">
        <f t="shared" si="8"/>
        <v>0</v>
      </c>
    </row>
    <row r="75" spans="1:15" ht="15.75" thickBot="1">
      <c r="A75" s="49" t="s">
        <v>176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12">
        <f>SUBTOTAL(9,L64:L74)</f>
        <v>0</v>
      </c>
      <c r="M75" s="13"/>
      <c r="N75" s="14">
        <f>SUBTOTAL(9,N64:N74)</f>
        <v>0</v>
      </c>
      <c r="O75" s="14">
        <f>SUBTOTAL(9,O64:O74)</f>
        <v>0</v>
      </c>
    </row>
    <row r="76" spans="1:15" ht="24" outlineLevel="2">
      <c r="A76" s="6" t="s">
        <v>177</v>
      </c>
      <c r="B76" s="8" t="s">
        <v>178</v>
      </c>
      <c r="C76" s="7">
        <v>1</v>
      </c>
      <c r="D76" s="8" t="s">
        <v>67</v>
      </c>
      <c r="E76" s="50" t="s">
        <v>290</v>
      </c>
      <c r="F76" s="8" t="s">
        <v>11</v>
      </c>
      <c r="G76" s="8" t="s">
        <v>82</v>
      </c>
      <c r="H76" s="15" t="s">
        <v>179</v>
      </c>
      <c r="I76" s="22" t="s">
        <v>21</v>
      </c>
      <c r="J76" s="9"/>
      <c r="K76" s="40">
        <v>13800</v>
      </c>
      <c r="L76" s="10">
        <f>J76*K76</f>
        <v>0</v>
      </c>
      <c r="M76" s="11">
        <v>0.2</v>
      </c>
      <c r="N76" s="10">
        <f>L76*M76</f>
        <v>0</v>
      </c>
      <c r="O76" s="10">
        <f>L76+N76</f>
        <v>0</v>
      </c>
    </row>
    <row r="77" spans="1:15" ht="24" outlineLevel="2">
      <c r="A77" s="6" t="s">
        <v>177</v>
      </c>
      <c r="B77" s="8" t="s">
        <v>178</v>
      </c>
      <c r="C77" s="7">
        <v>2</v>
      </c>
      <c r="D77" s="8" t="s">
        <v>100</v>
      </c>
      <c r="E77" s="50" t="s">
        <v>291</v>
      </c>
      <c r="F77" s="8" t="s">
        <v>11</v>
      </c>
      <c r="G77" s="8" t="s">
        <v>82</v>
      </c>
      <c r="H77" s="8" t="s">
        <v>180</v>
      </c>
      <c r="I77" s="20" t="s">
        <v>21</v>
      </c>
      <c r="J77" s="9"/>
      <c r="K77" s="10">
        <v>11800</v>
      </c>
      <c r="L77" s="10">
        <f>J77*K77</f>
        <v>0</v>
      </c>
      <c r="M77" s="11">
        <v>0.2</v>
      </c>
      <c r="N77" s="10">
        <f>L77*M77</f>
        <v>0</v>
      </c>
      <c r="O77" s="10">
        <f>L77+N77</f>
        <v>0</v>
      </c>
    </row>
    <row r="78" spans="1:15" ht="24.75" outlineLevel="2" thickBot="1">
      <c r="A78" s="6" t="s">
        <v>177</v>
      </c>
      <c r="B78" s="8" t="s">
        <v>178</v>
      </c>
      <c r="C78" s="7">
        <v>3</v>
      </c>
      <c r="D78" s="8" t="s">
        <v>181</v>
      </c>
      <c r="E78" s="50" t="s">
        <v>292</v>
      </c>
      <c r="F78" s="8" t="s">
        <v>11</v>
      </c>
      <c r="G78" s="8" t="s">
        <v>182</v>
      </c>
      <c r="H78" s="17" t="s">
        <v>183</v>
      </c>
      <c r="I78" s="23" t="s">
        <v>21</v>
      </c>
      <c r="J78" s="9"/>
      <c r="K78" s="41">
        <v>18900</v>
      </c>
      <c r="L78" s="10">
        <f>J78*K78</f>
        <v>0</v>
      </c>
      <c r="M78" s="11">
        <v>0.2</v>
      </c>
      <c r="N78" s="10">
        <f>L78*M78</f>
        <v>0</v>
      </c>
      <c r="O78" s="10">
        <f>L78+N78</f>
        <v>0</v>
      </c>
    </row>
    <row r="79" spans="1:15" ht="15.75" thickBot="1">
      <c r="A79" s="49" t="s">
        <v>184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12">
        <f>SUBTOTAL(9,L76:L78)</f>
        <v>0</v>
      </c>
      <c r="M79" s="13"/>
      <c r="N79" s="14">
        <f>SUBTOTAL(9,N76:N78)</f>
        <v>0</v>
      </c>
      <c r="O79" s="14">
        <f>SUBTOTAL(9,O76:O78)</f>
        <v>0</v>
      </c>
    </row>
    <row r="80" spans="1:15" ht="15.75" thickBot="1">
      <c r="A80" s="49" t="s">
        <v>220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12">
        <f>SUBTOTAL(9,L5:L79)</f>
        <v>0</v>
      </c>
      <c r="M80" s="13"/>
      <c r="N80" s="14">
        <f>SUBTOTAL(9,N5:N79)</f>
        <v>0</v>
      </c>
      <c r="O80" s="14">
        <f>SUBTOTAL(9,O5:O79)</f>
        <v>0</v>
      </c>
    </row>
  </sheetData>
  <mergeCells count="11">
    <mergeCell ref="A79:K79"/>
    <mergeCell ref="A80:K80"/>
    <mergeCell ref="A14:K14"/>
    <mergeCell ref="A21:K21"/>
    <mergeCell ref="A23:K23"/>
    <mergeCell ref="A29:K29"/>
    <mergeCell ref="A1:O1"/>
    <mergeCell ref="A2:O2"/>
    <mergeCell ref="A3:O3"/>
    <mergeCell ref="A63:K63"/>
    <mergeCell ref="A75:K75"/>
  </mergeCells>
  <pageMargins left="0.7" right="0.7" top="0.75" bottom="0.75" header="0.51180555555555496" footer="0.51180555555555496"/>
  <pageSetup paperSize="8" scale="7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zoomScaleNormal="100" workbookViewId="0">
      <selection activeCell="C4" sqref="C4"/>
    </sheetView>
  </sheetViews>
  <sheetFormatPr defaultColWidth="8.5703125" defaultRowHeight="15"/>
  <cols>
    <col min="1" max="1" width="12.7109375" customWidth="1"/>
    <col min="2" max="2" width="18.140625" style="24" customWidth="1"/>
    <col min="3" max="3" width="29.42578125" style="25" customWidth="1"/>
    <col min="4" max="4" width="11.42578125" customWidth="1"/>
  </cols>
  <sheetData>
    <row r="1" spans="1:4">
      <c r="A1" t="s">
        <v>185</v>
      </c>
      <c r="B1" s="26">
        <v>6786892550.8400097</v>
      </c>
    </row>
    <row r="3" spans="1:4">
      <c r="B3" s="27" t="s">
        <v>186</v>
      </c>
      <c r="C3" s="8" t="s">
        <v>187</v>
      </c>
      <c r="D3" s="8" t="s">
        <v>188</v>
      </c>
    </row>
    <row r="4" spans="1:4">
      <c r="A4" s="8">
        <v>1</v>
      </c>
      <c r="B4" s="27" t="s">
        <v>189</v>
      </c>
      <c r="C4" s="28">
        <v>1219231784.8900001</v>
      </c>
      <c r="D4" s="29">
        <f>C4/$C$32</f>
        <v>0.17964506963339183</v>
      </c>
    </row>
    <row r="5" spans="1:4">
      <c r="A5" s="8">
        <v>2</v>
      </c>
      <c r="B5" s="27" t="s">
        <v>190</v>
      </c>
      <c r="C5" s="28">
        <v>1164677148</v>
      </c>
      <c r="D5" s="29">
        <f t="shared" ref="D5:D31" si="0">C5/$B$1</f>
        <v>0.17160683468546273</v>
      </c>
    </row>
    <row r="6" spans="1:4">
      <c r="A6" s="8">
        <v>3</v>
      </c>
      <c r="B6" s="27" t="s">
        <v>191</v>
      </c>
      <c r="C6" s="28">
        <v>934563507.11000001</v>
      </c>
      <c r="D6" s="29">
        <f t="shared" si="0"/>
        <v>0.13770123810112916</v>
      </c>
    </row>
    <row r="7" spans="1:4">
      <c r="A7" s="8">
        <v>4</v>
      </c>
      <c r="B7" s="30" t="s">
        <v>192</v>
      </c>
      <c r="C7" s="28">
        <v>772227098.75999999</v>
      </c>
      <c r="D7" s="29">
        <f t="shared" si="0"/>
        <v>0.11378213121473714</v>
      </c>
    </row>
    <row r="8" spans="1:4">
      <c r="A8" s="8">
        <v>5</v>
      </c>
      <c r="B8" s="27" t="s">
        <v>193</v>
      </c>
      <c r="C8" s="28">
        <v>747708679.58000004</v>
      </c>
      <c r="D8" s="29">
        <f t="shared" si="0"/>
        <v>0.1101695177843145</v>
      </c>
    </row>
    <row r="9" spans="1:4" ht="17.25" customHeight="1">
      <c r="A9" s="8">
        <v>6</v>
      </c>
      <c r="B9" s="27" t="s">
        <v>194</v>
      </c>
      <c r="C9" s="28">
        <v>439475777.17000002</v>
      </c>
      <c r="D9" s="29">
        <f t="shared" si="0"/>
        <v>6.475360761614038E-2</v>
      </c>
    </row>
    <row r="10" spans="1:4">
      <c r="A10" s="8">
        <v>7</v>
      </c>
      <c r="B10" s="31" t="s">
        <v>195</v>
      </c>
      <c r="C10" s="28">
        <v>420402230</v>
      </c>
      <c r="D10" s="29">
        <f t="shared" si="0"/>
        <v>6.1943257072482612E-2</v>
      </c>
    </row>
    <row r="11" spans="1:4">
      <c r="A11" s="8">
        <v>8</v>
      </c>
      <c r="B11" s="27" t="s">
        <v>196</v>
      </c>
      <c r="C11" s="28">
        <v>295831899</v>
      </c>
      <c r="D11" s="29">
        <f t="shared" si="0"/>
        <v>4.3588711149314577E-2</v>
      </c>
    </row>
    <row r="12" spans="1:4">
      <c r="A12" s="8">
        <v>9</v>
      </c>
      <c r="B12" s="27" t="s">
        <v>197</v>
      </c>
      <c r="C12" s="28">
        <v>199999848</v>
      </c>
      <c r="D12" s="29">
        <f t="shared" si="0"/>
        <v>2.9468544919758033E-2</v>
      </c>
    </row>
    <row r="13" spans="1:4">
      <c r="A13" s="8">
        <v>10</v>
      </c>
      <c r="B13" s="27" t="s">
        <v>198</v>
      </c>
      <c r="C13" s="28">
        <v>126716354.72</v>
      </c>
      <c r="D13" s="29">
        <f t="shared" si="0"/>
        <v>1.8670747145439395E-2</v>
      </c>
    </row>
    <row r="14" spans="1:4">
      <c r="A14" s="8">
        <v>11</v>
      </c>
      <c r="B14" s="27" t="s">
        <v>199</v>
      </c>
      <c r="C14" s="28">
        <v>84944900</v>
      </c>
      <c r="D14" s="29">
        <f t="shared" si="0"/>
        <v>1.2516022518948886E-2</v>
      </c>
    </row>
    <row r="15" spans="1:4">
      <c r="A15" s="8">
        <v>12</v>
      </c>
      <c r="B15" s="27" t="s">
        <v>200</v>
      </c>
      <c r="C15" s="28">
        <v>76516600</v>
      </c>
      <c r="D15" s="29">
        <f t="shared" si="0"/>
        <v>1.1274172889407184E-2</v>
      </c>
    </row>
    <row r="16" spans="1:4">
      <c r="A16" s="8">
        <v>13</v>
      </c>
      <c r="B16" s="27" t="s">
        <v>201</v>
      </c>
      <c r="C16" s="28">
        <v>55540800</v>
      </c>
      <c r="D16" s="29">
        <f t="shared" si="0"/>
        <v>8.1835390178861388E-3</v>
      </c>
    </row>
    <row r="17" spans="1:4">
      <c r="A17" s="8">
        <v>14</v>
      </c>
      <c r="B17" s="27" t="s">
        <v>202</v>
      </c>
      <c r="C17" s="28">
        <v>48216077.560000002</v>
      </c>
      <c r="D17" s="29">
        <f t="shared" si="0"/>
        <v>7.1042936364201503E-3</v>
      </c>
    </row>
    <row r="18" spans="1:4">
      <c r="A18" s="8">
        <v>15</v>
      </c>
      <c r="B18" s="27" t="s">
        <v>203</v>
      </c>
      <c r="C18" s="28">
        <v>46057192</v>
      </c>
      <c r="D18" s="29">
        <f t="shared" si="0"/>
        <v>6.7861973141595602E-3</v>
      </c>
    </row>
    <row r="19" spans="1:4">
      <c r="A19" s="8">
        <v>16</v>
      </c>
      <c r="B19" s="27" t="s">
        <v>204</v>
      </c>
      <c r="C19" s="28">
        <v>22296987.199999999</v>
      </c>
      <c r="D19" s="29">
        <f t="shared" si="0"/>
        <v>3.2853013412213685E-3</v>
      </c>
    </row>
    <row r="20" spans="1:4">
      <c r="A20" s="8">
        <v>17</v>
      </c>
      <c r="B20" s="31" t="s">
        <v>205</v>
      </c>
      <c r="C20" s="28">
        <v>20487565</v>
      </c>
      <c r="D20" s="29">
        <f t="shared" si="0"/>
        <v>3.0186959417037281E-3</v>
      </c>
    </row>
    <row r="21" spans="1:4">
      <c r="A21" s="8">
        <v>18</v>
      </c>
      <c r="B21" s="27" t="s">
        <v>206</v>
      </c>
      <c r="C21" s="10">
        <v>18267940</v>
      </c>
      <c r="D21" s="29">
        <f t="shared" si="0"/>
        <v>2.6916500980612972E-3</v>
      </c>
    </row>
    <row r="22" spans="1:4">
      <c r="A22" s="8">
        <v>19</v>
      </c>
      <c r="B22" s="27" t="s">
        <v>207</v>
      </c>
      <c r="C22" s="28">
        <v>17297120</v>
      </c>
      <c r="D22" s="29">
        <f t="shared" si="0"/>
        <v>2.5486067254533364E-3</v>
      </c>
    </row>
    <row r="23" spans="1:4">
      <c r="A23" s="8">
        <v>20</v>
      </c>
      <c r="B23" s="32" t="s">
        <v>208</v>
      </c>
      <c r="C23" s="28">
        <v>14351662</v>
      </c>
      <c r="D23" s="29">
        <f t="shared" si="0"/>
        <v>2.1146145887080093E-3</v>
      </c>
    </row>
    <row r="24" spans="1:4">
      <c r="A24" s="8">
        <v>21</v>
      </c>
      <c r="B24" s="27" t="s">
        <v>209</v>
      </c>
      <c r="C24" s="28">
        <v>12885051</v>
      </c>
      <c r="D24" s="29">
        <f t="shared" si="0"/>
        <v>1.8985199638095382E-3</v>
      </c>
    </row>
    <row r="25" spans="1:4">
      <c r="A25" s="8">
        <v>22</v>
      </c>
      <c r="B25" s="27" t="s">
        <v>210</v>
      </c>
      <c r="C25" s="28">
        <v>12253753</v>
      </c>
      <c r="D25" s="29">
        <f t="shared" si="0"/>
        <v>1.8055027257626703E-3</v>
      </c>
    </row>
    <row r="26" spans="1:4">
      <c r="A26" s="8">
        <v>23</v>
      </c>
      <c r="B26" s="27" t="s">
        <v>211</v>
      </c>
      <c r="C26" s="28">
        <v>9999176</v>
      </c>
      <c r="D26" s="29">
        <f t="shared" si="0"/>
        <v>1.4733069552961182E-3</v>
      </c>
    </row>
    <row r="27" spans="1:4">
      <c r="A27" s="8">
        <v>24</v>
      </c>
      <c r="B27" s="27" t="s">
        <v>212</v>
      </c>
      <c r="C27" s="28">
        <v>9635482</v>
      </c>
      <c r="D27" s="29">
        <f t="shared" si="0"/>
        <v>1.4197192496892296E-3</v>
      </c>
    </row>
    <row r="28" spans="1:4">
      <c r="A28" s="8">
        <v>25</v>
      </c>
      <c r="B28" s="27" t="s">
        <v>213</v>
      </c>
      <c r="C28" s="28">
        <v>7782670</v>
      </c>
      <c r="D28" s="29">
        <f t="shared" si="0"/>
        <v>1.1467206739609783E-3</v>
      </c>
    </row>
    <row r="29" spans="1:4">
      <c r="A29" s="8">
        <v>26</v>
      </c>
      <c r="B29" s="32" t="s">
        <v>214</v>
      </c>
      <c r="C29" s="28">
        <v>5022305</v>
      </c>
      <c r="D29" s="29">
        <f t="shared" si="0"/>
        <v>7.4000066486663212E-4</v>
      </c>
    </row>
    <row r="30" spans="1:4">
      <c r="A30" s="8">
        <v>27</v>
      </c>
      <c r="B30" s="27" t="s">
        <v>215</v>
      </c>
      <c r="C30" s="28">
        <v>2849718.9</v>
      </c>
      <c r="D30" s="29">
        <f t="shared" si="0"/>
        <v>4.198856661797735E-4</v>
      </c>
    </row>
    <row r="31" spans="1:4">
      <c r="A31" s="8">
        <v>28</v>
      </c>
      <c r="B31" s="27" t="s">
        <v>216</v>
      </c>
      <c r="C31" s="28">
        <v>1653223.95</v>
      </c>
      <c r="D31" s="29">
        <f t="shared" si="0"/>
        <v>2.435907062939108E-4</v>
      </c>
    </row>
    <row r="32" spans="1:4" ht="30.75" customHeight="1">
      <c r="C32" s="33">
        <f>SUM(C4:C31)</f>
        <v>6786892550.8400002</v>
      </c>
      <c r="D32" s="34">
        <f>SUM(D4:D31)</f>
        <v>0.99999999999999867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Lela Jelisavcic</dc:creator>
  <dc:description/>
  <cp:lastModifiedBy>Lela Jelisavcic</cp:lastModifiedBy>
  <cp:revision>5</cp:revision>
  <cp:lastPrinted>2021-07-23T10:13:18Z</cp:lastPrinted>
  <dcterms:created xsi:type="dcterms:W3CDTF">2021-06-18T20:01:58Z</dcterms:created>
  <dcterms:modified xsi:type="dcterms:W3CDTF">2021-08-17T05:47:13Z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