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F1F51F0A-B51B-44E8-BCE9-D673E2877921}" xr6:coauthVersionLast="36" xr6:coauthVersionMax="36" xr10:uidLastSave="{00000000-0000-0000-0000-000000000000}"/>
  <bookViews>
    <workbookView xWindow="0" yWindow="0" windowWidth="21600" windowHeight="9585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materijala'!$A$4:$O$50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33" i="1" l="1"/>
  <c r="L50" i="1"/>
  <c r="L23" i="1"/>
  <c r="N32" i="1"/>
  <c r="O32" i="1" s="1"/>
  <c r="N21" i="1"/>
  <c r="O21" i="1" s="1"/>
  <c r="N9" i="1"/>
  <c r="O9" i="1" s="1"/>
  <c r="N38" i="1"/>
  <c r="O38" i="1" s="1"/>
  <c r="N44" i="1"/>
  <c r="O44" i="1" s="1"/>
  <c r="N49" i="1"/>
  <c r="O49" i="1" s="1"/>
  <c r="N37" i="1"/>
  <c r="O37" i="1" s="1"/>
  <c r="N31" i="1"/>
  <c r="O31" i="1" s="1"/>
  <c r="N20" i="1"/>
  <c r="O20" i="1" s="1"/>
  <c r="N8" i="1"/>
  <c r="O8" i="1" s="1"/>
  <c r="N48" i="1"/>
  <c r="O48" i="1" s="1"/>
  <c r="N36" i="1"/>
  <c r="O36" i="1" s="1"/>
  <c r="N47" i="1"/>
  <c r="O47" i="1" s="1"/>
  <c r="N35" i="1"/>
  <c r="O35" i="1" s="1"/>
  <c r="N29" i="1"/>
  <c r="O29" i="1" s="1"/>
  <c r="N18" i="1"/>
  <c r="O18" i="1" s="1"/>
  <c r="N6" i="1"/>
  <c r="O6" i="1" s="1"/>
  <c r="N46" i="1"/>
  <c r="O46" i="1" s="1"/>
  <c r="N34" i="1"/>
  <c r="N28" i="1"/>
  <c r="O28" i="1" s="1"/>
  <c r="N17" i="1"/>
  <c r="O17" i="1" s="1"/>
  <c r="N5" i="1"/>
  <c r="N45" i="1"/>
  <c r="O45" i="1" s="1"/>
  <c r="N27" i="1"/>
  <c r="O27" i="1" s="1"/>
  <c r="N16" i="1"/>
  <c r="O16" i="1" s="1"/>
  <c r="N26" i="1"/>
  <c r="O26" i="1" s="1"/>
  <c r="N15" i="1"/>
  <c r="O15" i="1" s="1"/>
  <c r="N43" i="1"/>
  <c r="O43" i="1" s="1"/>
  <c r="N25" i="1"/>
  <c r="O25" i="1" s="1"/>
  <c r="N14" i="1"/>
  <c r="O14" i="1" s="1"/>
  <c r="N42" i="1"/>
  <c r="O42" i="1" s="1"/>
  <c r="N41" i="1"/>
  <c r="O41" i="1" s="1"/>
  <c r="N12" i="1"/>
  <c r="O12" i="1" s="1"/>
  <c r="N40" i="1"/>
  <c r="O40" i="1" s="1"/>
  <c r="N11" i="1"/>
  <c r="O11" i="1" s="1"/>
  <c r="N39" i="1"/>
  <c r="O39" i="1" s="1"/>
  <c r="N22" i="1"/>
  <c r="O22" i="1" s="1"/>
  <c r="N10" i="1"/>
  <c r="O10" i="1" s="1"/>
  <c r="N30" i="1"/>
  <c r="O30" i="1" s="1"/>
  <c r="N19" i="1"/>
  <c r="O19" i="1" s="1"/>
  <c r="N7" i="1"/>
  <c r="O7" i="1" s="1"/>
  <c r="N24" i="1"/>
  <c r="N13" i="1"/>
  <c r="O13" i="1" s="1"/>
  <c r="L51" i="1" l="1"/>
  <c r="N33" i="1"/>
  <c r="N23" i="1"/>
  <c r="N50" i="1"/>
  <c r="O34" i="1"/>
  <c r="O50" i="1" s="1"/>
  <c r="O24" i="1"/>
  <c r="O33" i="1" s="1"/>
  <c r="O5" i="1"/>
  <c r="O23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51" i="1" l="1"/>
  <c r="D32" i="2"/>
  <c r="O51" i="1" l="1"/>
</calcChain>
</file>

<file path=xl/sharedStrings.xml><?xml version="1.0" encoding="utf-8"?>
<sst xmlns="http://schemas.openxmlformats.org/spreadsheetml/2006/main" count="388" uniqueCount="207">
  <si>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</si>
  <si>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</si>
  <si>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</si>
  <si>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</si>
  <si>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</si>
  <si>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</si>
  <si>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1 komad</t>
  </si>
  <si>
    <t>LABTEH</t>
  </si>
  <si>
    <t>komad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</si>
  <si>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</si>
  <si>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</si>
  <si>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</si>
  <si>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</si>
  <si>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</si>
  <si>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</si>
  <si>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</si>
  <si>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</si>
  <si>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</si>
  <si>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</si>
  <si>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10 komada</t>
  </si>
  <si>
    <t>DIAGON</t>
  </si>
  <si>
    <t>REMED</t>
  </si>
  <si>
    <t>REMED/STIGA</t>
  </si>
  <si>
    <t>BIOTEC MEDICAL</t>
  </si>
  <si>
    <t>DIALAB</t>
  </si>
  <si>
    <t>ADOC</t>
  </si>
  <si>
    <t>1 kom</t>
  </si>
  <si>
    <t>125 ml</t>
  </si>
  <si>
    <t>125ml</t>
  </si>
  <si>
    <t>PRIMAX</t>
  </si>
  <si>
    <t>100 kom</t>
  </si>
  <si>
    <t>MIT</t>
  </si>
  <si>
    <t>Reagensi i potrošni materijal za aparat Roche Cobas b 121</t>
  </si>
  <si>
    <t xml:space="preserve">C1 Kalibracioni rastvor 1 </t>
  </si>
  <si>
    <t>2x1750 mL</t>
  </si>
  <si>
    <t xml:space="preserve">C2 Kalibracioni rastvor 2 </t>
  </si>
  <si>
    <t>2x1200 mL</t>
  </si>
  <si>
    <t xml:space="preserve">C3 Fluid pack 3 </t>
  </si>
  <si>
    <t>305 mL</t>
  </si>
  <si>
    <t xml:space="preserve">Combitrol TS level 2 </t>
  </si>
  <si>
    <t>30x1,7 mL</t>
  </si>
  <si>
    <t>Deproteinizer</t>
  </si>
  <si>
    <t>Capillary tubes</t>
  </si>
  <si>
    <t>4x 250</t>
  </si>
  <si>
    <t>Microsampler protect sterile</t>
  </si>
  <si>
    <t>50 komad</t>
  </si>
  <si>
    <t>Ph micro electroda</t>
  </si>
  <si>
    <t>PO2 micro electroda</t>
  </si>
  <si>
    <t>PCO2 micro electroda</t>
  </si>
  <si>
    <t>Referentna micro electroda</t>
  </si>
  <si>
    <t>Na micro elektroda</t>
  </si>
  <si>
    <t>K micro electroda</t>
  </si>
  <si>
    <t>Ca micro electroda</t>
  </si>
  <si>
    <t>Cl micro electroda</t>
  </si>
  <si>
    <t>M-Con</t>
  </si>
  <si>
    <t>Printer papir</t>
  </si>
  <si>
    <t>Servisni kit</t>
  </si>
  <si>
    <t>Reagensi i potrošni materijal za aparat Roche Cobas b 123</t>
  </si>
  <si>
    <t>cobas b 123 FLUID PACK COOX 700</t>
  </si>
  <si>
    <t>700 testova</t>
  </si>
  <si>
    <t>cobas b 123 SENSOR CART, BG/ISE/GLU/LAC</t>
  </si>
  <si>
    <t xml:space="preserve">COMBITROL PLUS B, LEVEL 1 </t>
  </si>
  <si>
    <t>30 ampula</t>
  </si>
  <si>
    <t xml:space="preserve">COMBITROL PLUS B, LEVEL 2 </t>
  </si>
  <si>
    <t xml:space="preserve">COMBITROL PLUS B, LEVEL 3 </t>
  </si>
  <si>
    <t>DEPROTEINIZER</t>
  </si>
  <si>
    <t>cobas b 123 PRINTER PAPER</t>
  </si>
  <si>
    <t>6 rol</t>
  </si>
  <si>
    <t>CLOT CATCHER PRO 100pcs</t>
  </si>
  <si>
    <t>Roche MICROSAMPLER PROTECT, sterile , 50pcs</t>
  </si>
  <si>
    <t>50 kom</t>
  </si>
  <si>
    <t>ELITECH</t>
  </si>
  <si>
    <t>500 mL</t>
  </si>
  <si>
    <t>UNI-CHEM</t>
  </si>
  <si>
    <t>elta 90</t>
  </si>
  <si>
    <t>BIOMEDICA MP</t>
  </si>
  <si>
    <t>VIVOGEN</t>
  </si>
  <si>
    <t>Cleaning solution</t>
  </si>
  <si>
    <t>Referentna elektroda</t>
  </si>
  <si>
    <t>Urine Diluent</t>
  </si>
  <si>
    <t>3x ( 10 x 1 ml)</t>
  </si>
  <si>
    <t>Reagensi za biohemijski analizator AVL 9180 (ROCHE)</t>
  </si>
  <si>
    <t xml:space="preserve">Deproteinizer </t>
  </si>
  <si>
    <t xml:space="preserve">Sodium Electrode Conditioner </t>
  </si>
  <si>
    <t>ELEKTRODA Ca 2+</t>
  </si>
  <si>
    <t>ELEKTRODA CL</t>
  </si>
  <si>
    <t>ELEKTRODA K</t>
  </si>
  <si>
    <t xml:space="preserve">ELEKTRODA Na </t>
  </si>
  <si>
    <t>ISE TROL 1,2,3 kontrola</t>
  </si>
  <si>
    <t>Kućište referentne elektrode</t>
  </si>
  <si>
    <t>1komad</t>
  </si>
  <si>
    <t>ISE SNAP pakovanje REAGENS</t>
  </si>
  <si>
    <t>350ml +85 ml+85 ml+100ml</t>
  </si>
  <si>
    <t>TERMO PRINTER PAPIR</t>
  </si>
  <si>
    <t>5 rola</t>
  </si>
  <si>
    <t>TUBE SET PUMP 9180 03087697</t>
  </si>
  <si>
    <t>Litijum elektroda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</si>
  <si>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</si>
  <si>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</si>
  <si>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</si>
  <si>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</si>
  <si>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</si>
  <si>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</si>
  <si>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</si>
  <si>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</si>
  <si>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</si>
  <si>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</si>
  <si>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</si>
  <si>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</si>
  <si>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</si>
  <si>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</si>
  <si>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104</t>
  </si>
  <si>
    <t>Партија 113</t>
  </si>
  <si>
    <t>Партија 167</t>
  </si>
  <si>
    <t>Партија 104 укупно</t>
  </si>
  <si>
    <t>Партија 113 укупно</t>
  </si>
  <si>
    <t>Партија 167 укупно</t>
  </si>
  <si>
    <t>Calibration solution C1</t>
  </si>
  <si>
    <t>Calibration Solution C2</t>
  </si>
  <si>
    <t>Fluid Pack C3</t>
  </si>
  <si>
    <t>Combitrol TS+, Level 2, 30 pcs</t>
  </si>
  <si>
    <t>Deproteinizer (125 ml)</t>
  </si>
  <si>
    <t>Capillary tubes (4x250) for BGA</t>
  </si>
  <si>
    <t>Roche Microsampler Protect sterile</t>
  </si>
  <si>
    <t>OMNI Elektroda pH</t>
  </si>
  <si>
    <t>OMNI Elektroda PO2</t>
  </si>
  <si>
    <t>OMNI Elektroda PCO2</t>
  </si>
  <si>
    <t>OMNI Ref.Electrode</t>
  </si>
  <si>
    <t>OMNI Elektroda Na+</t>
  </si>
  <si>
    <t>OMNI Elektrode K+</t>
  </si>
  <si>
    <t>OMNI Elektroda Ca++</t>
  </si>
  <si>
    <t>OMNI Elektroda Cl-</t>
  </si>
  <si>
    <t>MCON Cobas b 121</t>
  </si>
  <si>
    <t>Termoprinter papir for cobas b121</t>
  </si>
  <si>
    <t>Maintenance kit cobas b 121</t>
  </si>
  <si>
    <t>Roche Diagnostics</t>
  </si>
  <si>
    <t>cobas b 123 SENSOR CART. BG/ISE/GLU/LAC</t>
  </si>
  <si>
    <t>COMBITROL PLUS B, LEVEL 1, 30kom</t>
  </si>
  <si>
    <t>COMBITROL PLUS B, LEVEL 2, 30kom</t>
  </si>
  <si>
    <t>COMBITROL PLUS B, LEVEL 3, 30kom</t>
  </si>
  <si>
    <t>cobas b 123, PRINTER PAPER, 6 kom</t>
  </si>
  <si>
    <t>CLOT CATCHER PRO, 100kom</t>
  </si>
  <si>
    <t>Cleaning Solution for AVL 9180</t>
  </si>
  <si>
    <t>Sodium Electrode Conditioner (125 ml)</t>
  </si>
  <si>
    <t>Elektroda Ca-MF</t>
  </si>
  <si>
    <t>Elektroda Cl-MF</t>
  </si>
  <si>
    <t>Elektroda K-MF</t>
  </si>
  <si>
    <t>Elektroda Na-MF</t>
  </si>
  <si>
    <t>Urine Diluent (500 ml)</t>
  </si>
  <si>
    <t>ISE TROL</t>
  </si>
  <si>
    <t>Kućište Ref.elektrode za 9180</t>
  </si>
  <si>
    <t>Ref. elektroda 9180</t>
  </si>
  <si>
    <t>Snap Pak 9180/9181</t>
  </si>
  <si>
    <t>Termoprinter papir za 9180 (5 rola)</t>
  </si>
  <si>
    <t>Tube Set, Peri Pump, 91xx</t>
  </si>
  <si>
    <t>Elektroda Li-MF</t>
  </si>
  <si>
    <t>MIT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</si>
  <si>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</si>
  <si>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</si>
  <si>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</si>
  <si>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</si>
  <si>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</si>
  <si>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</si>
  <si>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Шифра</t>
  </si>
  <si>
    <t>RGN213056</t>
  </si>
  <si>
    <t>RGN213057</t>
  </si>
  <si>
    <t>RGN213058</t>
  </si>
  <si>
    <t>RGN213059</t>
  </si>
  <si>
    <t>RGN213060</t>
  </si>
  <si>
    <t>RGN213061</t>
  </si>
  <si>
    <t>RGN213062</t>
  </si>
  <si>
    <t>RGN213063</t>
  </si>
  <si>
    <t>RGN213064</t>
  </si>
  <si>
    <t>RGN213065</t>
  </si>
  <si>
    <t>RGN213066</t>
  </si>
  <si>
    <t>RGN213067</t>
  </si>
  <si>
    <t>RGN213068</t>
  </si>
  <si>
    <t>RGN213069</t>
  </si>
  <si>
    <t>RGN213070</t>
  </si>
  <si>
    <t>RGN213071</t>
  </si>
  <si>
    <t>RGN213072</t>
  </si>
  <si>
    <t>RGN213073</t>
  </si>
  <si>
    <t>RGN213256</t>
  </si>
  <si>
    <t>RGN213257</t>
  </si>
  <si>
    <t>RGN213258</t>
  </si>
  <si>
    <t>RGN213259</t>
  </si>
  <si>
    <t>RGN213260</t>
  </si>
  <si>
    <t>RGN213261</t>
  </si>
  <si>
    <t>RGN213262</t>
  </si>
  <si>
    <t>RGN213263</t>
  </si>
  <si>
    <t>RGN213264</t>
  </si>
  <si>
    <t>RGN214841</t>
  </si>
  <si>
    <t>RGN214842</t>
  </si>
  <si>
    <t>RGN214843</t>
  </si>
  <si>
    <t>RGN214844</t>
  </si>
  <si>
    <t>RGN214845</t>
  </si>
  <si>
    <t>RGN214846</t>
  </si>
  <si>
    <t>RGN214847</t>
  </si>
  <si>
    <t>RGN214848</t>
  </si>
  <si>
    <t>RGN214849</t>
  </si>
  <si>
    <t>RGN214850</t>
  </si>
  <si>
    <t>RGN214851</t>
  </si>
  <si>
    <t>RGN214852</t>
  </si>
  <si>
    <t>RGN214853</t>
  </si>
  <si>
    <t>RGN214854</t>
  </si>
  <si>
    <t>RGN214855</t>
  </si>
  <si>
    <t>RGN214856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</si>
</sst>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6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6" xfId="0" applyNumberFormat="1" applyFont="1" applyFill="1" applyBorder="1" applyAlignment="1">
      <alignment horizontal="center" vertical="center"/>
    </xf>
    <xf numFmtId="9" fontId="3" fillId="0" borderId="1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9" fontId="3" fillId="0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4" xfId="18" xr:uid="{00000000-0005-0000-0000-000047000000}"/>
    <cellStyle name="Normal 4 2" xfId="66" xr:uid="{00000000-0005-0000-0000-000048000000}"/>
    <cellStyle name="Normal 4 2 2" xfId="84" xr:uid="{00000000-0005-0000-0000-000049000000}"/>
    <cellStyle name="Normal 4 3" xfId="83" xr:uid="{00000000-0005-0000-0000-00004A000000}"/>
    <cellStyle name="Normal 4 3 2" xfId="101" xr:uid="{00000000-0005-0000-0000-00004B000000}"/>
    <cellStyle name="Normal 5" xfId="2" xr:uid="{00000000-0005-0000-0000-00004C000000}"/>
    <cellStyle name="Normal 5 2" xfId="67" xr:uid="{00000000-0005-0000-0000-00004D000000}"/>
    <cellStyle name="Normal 5 3" xfId="102" xr:uid="{00000000-0005-0000-0000-00004E000000}"/>
    <cellStyle name="Normal 6" xfId="5" xr:uid="{00000000-0005-0000-0000-00004F000000}"/>
    <cellStyle name="Normal 6 2" xfId="85" xr:uid="{00000000-0005-0000-0000-000050000000}"/>
    <cellStyle name="Normal 6 3" xfId="68" xr:uid="{00000000-0005-0000-0000-000051000000}"/>
    <cellStyle name="Normal 7" xfId="4" xr:uid="{00000000-0005-0000-0000-000052000000}"/>
    <cellStyle name="Normal 7 2" xfId="69" xr:uid="{00000000-0005-0000-0000-000053000000}"/>
    <cellStyle name="Normal 8" xfId="13" xr:uid="{00000000-0005-0000-0000-000054000000}"/>
    <cellStyle name="Normal 9" xfId="25" xr:uid="{00000000-0005-0000-0000-000055000000}"/>
    <cellStyle name="Normal 9 2" xfId="103" xr:uid="{00000000-0005-0000-0000-000056000000}"/>
    <cellStyle name="Normal_Priznto djuture" xfId="1" xr:uid="{00000000-0005-0000-0000-000057000000}"/>
    <cellStyle name="Note 2" xfId="70" xr:uid="{00000000-0005-0000-0000-000059000000}"/>
    <cellStyle name="Note 2 2" xfId="78" xr:uid="{00000000-0005-0000-0000-00005A000000}"/>
    <cellStyle name="Note 2 3" xfId="94" xr:uid="{00000000-0005-0000-0000-00005B000000}"/>
    <cellStyle name="Output 2" xfId="71" xr:uid="{00000000-0005-0000-0000-00005C000000}"/>
    <cellStyle name="Output 2 2" xfId="79" xr:uid="{00000000-0005-0000-0000-00005D000000}"/>
    <cellStyle name="Output 2 3" xfId="86" xr:uid="{00000000-0005-0000-0000-00005E000000}"/>
    <cellStyle name="Output 2 4" xfId="88" xr:uid="{00000000-0005-0000-0000-00005F000000}"/>
    <cellStyle name="Output 2 5" xfId="92" xr:uid="{00000000-0005-0000-0000-000060000000}"/>
    <cellStyle name="Percent 2" xfId="72" xr:uid="{00000000-0005-0000-0000-000061000000}"/>
    <cellStyle name="Standard 2" xfId="12" xr:uid="{00000000-0005-0000-0000-000062000000}"/>
    <cellStyle name="Standard 3" xfId="11" xr:uid="{00000000-0005-0000-0000-000063000000}"/>
    <cellStyle name="Title 2" xfId="73" xr:uid="{00000000-0005-0000-0000-000064000000}"/>
    <cellStyle name="Total 2" xfId="74" xr:uid="{00000000-0005-0000-0000-000065000000}"/>
    <cellStyle name="Total 2 2" xfId="80" xr:uid="{00000000-0005-0000-0000-000066000000}"/>
    <cellStyle name="Total 2 3" xfId="87" xr:uid="{00000000-0005-0000-0000-000067000000}"/>
    <cellStyle name="Total 2 4" xfId="89" xr:uid="{00000000-0005-0000-0000-000068000000}"/>
    <cellStyle name="Total 2 5" xfId="93" xr:uid="{00000000-0005-0000-0000-000069000000}"/>
    <cellStyle name="Warning Text 2" xfId="75" xr:uid="{00000000-0005-0000-0000-00006A000000}"/>
    <cellStyle name="Нормалан 2" xfId="17" xr:uid="{00000000-0005-0000-0000-00006B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="90" zoomScaleNormal="90" workbookViewId="0">
      <pane xSplit="3" ySplit="4" topLeftCell="D44" activePane="bottomRight" state="frozen"/>
      <selection pane="topRight" activeCell="F1" sqref="F1"/>
      <selection pane="bottomLeft" activeCell="A2" sqref="A2"/>
      <selection pane="bottomRight" activeCell="E34" sqref="E34:E49"/>
    </sheetView>
  </sheetViews>
  <sheetFormatPr defaultColWidth="9.140625" defaultRowHeight="12" outlineLevelRow="2"/>
  <cols>
    <col min="1" max="1" width="16.42578125" style="24" customWidth="1"/>
    <col min="2" max="2" width="23.7109375" style="8" customWidth="1"/>
    <col min="3" max="3" width="12.140625" style="8" customWidth="1"/>
    <col min="4" max="5" width="23.7109375" style="8" customWidth="1"/>
    <col min="6" max="6" width="11.28515625" style="8" customWidth="1"/>
    <col min="7" max="7" width="14" style="8" customWidth="1"/>
    <col min="8" max="8" width="20.140625" style="8" customWidth="1"/>
    <col min="9" max="9" width="23.7109375" style="8" customWidth="1"/>
    <col min="10" max="10" width="14.140625" style="10" bestFit="1" customWidth="1"/>
    <col min="11" max="11" width="16.42578125" style="23" customWidth="1"/>
    <col min="12" max="12" width="18.140625" style="23" customWidth="1"/>
    <col min="13" max="13" width="13.28515625" style="22" customWidth="1"/>
    <col min="14" max="15" width="16.140625" style="2" customWidth="1"/>
    <col min="16" max="16384" width="9.140625" style="2"/>
  </cols>
  <sheetData>
    <row r="1" spans="1:15" s="59" customFormat="1" ht="24" customHeight="1">
      <c r="A1" s="65" t="s">
        <v>158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s="60" customFormat="1" ht="24" customHeight="1">
      <c r="A2" s="66" t="s">
        <v>157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s="59" customFormat="1" ht="24.75" customHeight="1">
      <c r="A3" s="67" t="s">
        <v>156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4">
      <c r="A4" s="1" t="s">
        <v>105</v>
      </c>
      <c r="B4" s="1" t="s">
        <v>0</v>
      </c>
      <c r="C4" s="1" t="s">
        <v>106</v>
      </c>
      <c r="D4" s="1" t="s">
        <v>1</v>
      </c>
      <c r="E4" s="1" t="s">
        <v>163</v>
      </c>
      <c r="F4" s="1" t="s">
        <v>103</v>
      </c>
      <c r="G4" s="1" t="s">
        <v>104</v>
      </c>
      <c r="H4" s="1" t="s">
        <v>108</v>
      </c>
      <c r="I4" s="1" t="s">
        <v>2</v>
      </c>
      <c r="J4" s="1" t="s">
        <v>107</v>
      </c>
      <c r="K4" s="20" t="s">
        <v>160</v>
      </c>
      <c r="L4" s="20" t="s">
        <v>161</v>
      </c>
      <c r="M4" s="21" t="s">
        <v>109</v>
      </c>
      <c r="N4" s="1" t="s">
        <v>110</v>
      </c>
      <c r="O4" s="1" t="s">
        <v>162</v>
      </c>
    </row>
    <row r="5" spans="1:15" ht="36" outlineLevel="2">
      <c r="A5" s="25" t="s">
        <v>111</v>
      </c>
      <c r="B5" s="6" t="s">
        <v>32</v>
      </c>
      <c r="C5" s="3">
        <v>1</v>
      </c>
      <c r="D5" s="6" t="s">
        <v>33</v>
      </c>
      <c r="E5" s="61" t="s">
        <v>164</v>
      </c>
      <c r="F5" s="6" t="s">
        <v>4</v>
      </c>
      <c r="G5" s="6" t="s">
        <v>34</v>
      </c>
      <c r="H5" s="30" t="s">
        <v>117</v>
      </c>
      <c r="I5" s="32" t="s">
        <v>135</v>
      </c>
      <c r="J5" s="7"/>
      <c r="K5" s="34">
        <v>22300</v>
      </c>
      <c r="L5" s="4">
        <f t="shared" ref="L5:L9" si="0">J5*K5</f>
        <v>0</v>
      </c>
      <c r="M5" s="38">
        <v>0.2</v>
      </c>
      <c r="N5" s="4">
        <f t="shared" ref="N5:N9" si="1">L5*M5</f>
        <v>0</v>
      </c>
      <c r="O5" s="4">
        <f t="shared" ref="O5:O9" si="2">L5+N5</f>
        <v>0</v>
      </c>
    </row>
    <row r="6" spans="1:15" ht="36" outlineLevel="2">
      <c r="A6" s="25" t="s">
        <v>111</v>
      </c>
      <c r="B6" s="6" t="s">
        <v>32</v>
      </c>
      <c r="C6" s="3">
        <v>2</v>
      </c>
      <c r="D6" s="6" t="s">
        <v>35</v>
      </c>
      <c r="E6" s="61" t="s">
        <v>165</v>
      </c>
      <c r="F6" s="6" t="s">
        <v>4</v>
      </c>
      <c r="G6" s="6" t="s">
        <v>36</v>
      </c>
      <c r="H6" s="29" t="s">
        <v>118</v>
      </c>
      <c r="I6" s="32" t="s">
        <v>135</v>
      </c>
      <c r="J6" s="7"/>
      <c r="K6" s="34">
        <v>22300</v>
      </c>
      <c r="L6" s="4">
        <f t="shared" si="0"/>
        <v>0</v>
      </c>
      <c r="M6" s="38">
        <v>0.2</v>
      </c>
      <c r="N6" s="4">
        <f t="shared" si="1"/>
        <v>0</v>
      </c>
      <c r="O6" s="4">
        <f t="shared" si="2"/>
        <v>0</v>
      </c>
    </row>
    <row r="7" spans="1:15" ht="36" outlineLevel="2">
      <c r="A7" s="25" t="s">
        <v>111</v>
      </c>
      <c r="B7" s="6" t="s">
        <v>32</v>
      </c>
      <c r="C7" s="3">
        <v>3</v>
      </c>
      <c r="D7" s="6" t="s">
        <v>37</v>
      </c>
      <c r="E7" s="61" t="s">
        <v>166</v>
      </c>
      <c r="F7" s="6" t="s">
        <v>4</v>
      </c>
      <c r="G7" s="6" t="s">
        <v>38</v>
      </c>
      <c r="H7" s="29" t="s">
        <v>119</v>
      </c>
      <c r="I7" s="32" t="s">
        <v>135</v>
      </c>
      <c r="J7" s="7"/>
      <c r="K7" s="34">
        <v>35900</v>
      </c>
      <c r="L7" s="4">
        <f t="shared" si="0"/>
        <v>0</v>
      </c>
      <c r="M7" s="38">
        <v>0.2</v>
      </c>
      <c r="N7" s="4">
        <f t="shared" si="1"/>
        <v>0</v>
      </c>
      <c r="O7" s="4">
        <f t="shared" si="2"/>
        <v>0</v>
      </c>
    </row>
    <row r="8" spans="1:15" ht="36" outlineLevel="2">
      <c r="A8" s="25" t="s">
        <v>111</v>
      </c>
      <c r="B8" s="6" t="s">
        <v>32</v>
      </c>
      <c r="C8" s="3">
        <v>4</v>
      </c>
      <c r="D8" s="6" t="s">
        <v>39</v>
      </c>
      <c r="E8" s="61" t="s">
        <v>167</v>
      </c>
      <c r="F8" s="6" t="s">
        <v>4</v>
      </c>
      <c r="G8" s="6" t="s">
        <v>40</v>
      </c>
      <c r="H8" s="29" t="s">
        <v>120</v>
      </c>
      <c r="I8" s="32" t="s">
        <v>135</v>
      </c>
      <c r="J8" s="7"/>
      <c r="K8" s="34">
        <v>19900</v>
      </c>
      <c r="L8" s="4">
        <f t="shared" si="0"/>
        <v>0</v>
      </c>
      <c r="M8" s="38">
        <v>0.2</v>
      </c>
      <c r="N8" s="4">
        <f t="shared" si="1"/>
        <v>0</v>
      </c>
      <c r="O8" s="4">
        <f t="shared" si="2"/>
        <v>0</v>
      </c>
    </row>
    <row r="9" spans="1:15" ht="36" outlineLevel="2">
      <c r="A9" s="25" t="s">
        <v>111</v>
      </c>
      <c r="B9" s="6" t="s">
        <v>32</v>
      </c>
      <c r="C9" s="3">
        <v>5</v>
      </c>
      <c r="D9" s="6" t="s">
        <v>41</v>
      </c>
      <c r="E9" s="61" t="s">
        <v>168</v>
      </c>
      <c r="F9" s="6" t="s">
        <v>4</v>
      </c>
      <c r="G9" s="6" t="s">
        <v>28</v>
      </c>
      <c r="H9" s="29" t="s">
        <v>121</v>
      </c>
      <c r="I9" s="32" t="s">
        <v>135</v>
      </c>
      <c r="J9" s="7"/>
      <c r="K9" s="34">
        <v>6000</v>
      </c>
      <c r="L9" s="4">
        <f t="shared" si="0"/>
        <v>0</v>
      </c>
      <c r="M9" s="38">
        <v>0.2</v>
      </c>
      <c r="N9" s="4">
        <f t="shared" si="1"/>
        <v>0</v>
      </c>
      <c r="O9" s="4">
        <f t="shared" si="2"/>
        <v>0</v>
      </c>
    </row>
    <row r="10" spans="1:15" ht="36" outlineLevel="2">
      <c r="A10" s="25" t="s">
        <v>111</v>
      </c>
      <c r="B10" s="6" t="s">
        <v>32</v>
      </c>
      <c r="C10" s="3">
        <v>6</v>
      </c>
      <c r="D10" s="6" t="s">
        <v>42</v>
      </c>
      <c r="E10" s="61" t="s">
        <v>169</v>
      </c>
      <c r="F10" s="6" t="s">
        <v>4</v>
      </c>
      <c r="G10" s="6" t="s">
        <v>43</v>
      </c>
      <c r="H10" s="29" t="s">
        <v>122</v>
      </c>
      <c r="I10" s="32" t="s">
        <v>135</v>
      </c>
      <c r="J10" s="7"/>
      <c r="K10" s="34">
        <v>19930</v>
      </c>
      <c r="L10" s="4">
        <f t="shared" ref="L10:L22" si="3">J10*K10</f>
        <v>0</v>
      </c>
      <c r="M10" s="38">
        <v>0.2</v>
      </c>
      <c r="N10" s="4">
        <f t="shared" ref="N10:N22" si="4">L10*M10</f>
        <v>0</v>
      </c>
      <c r="O10" s="4">
        <f t="shared" ref="O10:O22" si="5">L10+N10</f>
        <v>0</v>
      </c>
    </row>
    <row r="11" spans="1:15" ht="36" outlineLevel="2">
      <c r="A11" s="25" t="s">
        <v>111</v>
      </c>
      <c r="B11" s="6" t="s">
        <v>32</v>
      </c>
      <c r="C11" s="3">
        <v>7</v>
      </c>
      <c r="D11" s="6" t="s">
        <v>44</v>
      </c>
      <c r="E11" s="61" t="s">
        <v>170</v>
      </c>
      <c r="F11" s="6" t="s">
        <v>4</v>
      </c>
      <c r="G11" s="6" t="s">
        <v>45</v>
      </c>
      <c r="H11" s="29" t="s">
        <v>123</v>
      </c>
      <c r="I11" s="32" t="s">
        <v>135</v>
      </c>
      <c r="J11" s="7"/>
      <c r="K11" s="34">
        <v>15740</v>
      </c>
      <c r="L11" s="4">
        <f t="shared" si="3"/>
        <v>0</v>
      </c>
      <c r="M11" s="38">
        <v>0.2</v>
      </c>
      <c r="N11" s="4">
        <f t="shared" si="4"/>
        <v>0</v>
      </c>
      <c r="O11" s="4">
        <f t="shared" si="5"/>
        <v>0</v>
      </c>
    </row>
    <row r="12" spans="1:15" ht="36" outlineLevel="2">
      <c r="A12" s="25" t="s">
        <v>111</v>
      </c>
      <c r="B12" s="6" t="s">
        <v>32</v>
      </c>
      <c r="C12" s="3">
        <v>8</v>
      </c>
      <c r="D12" s="6" t="s">
        <v>46</v>
      </c>
      <c r="E12" s="61" t="s">
        <v>171</v>
      </c>
      <c r="F12" s="6" t="s">
        <v>8</v>
      </c>
      <c r="G12" s="6">
        <v>1</v>
      </c>
      <c r="H12" s="29" t="s">
        <v>124</v>
      </c>
      <c r="I12" s="32" t="s">
        <v>135</v>
      </c>
      <c r="J12" s="7"/>
      <c r="K12" s="34">
        <v>48000</v>
      </c>
      <c r="L12" s="4">
        <f t="shared" si="3"/>
        <v>0</v>
      </c>
      <c r="M12" s="38">
        <v>0.2</v>
      </c>
      <c r="N12" s="4">
        <f t="shared" si="4"/>
        <v>0</v>
      </c>
      <c r="O12" s="4">
        <f t="shared" si="5"/>
        <v>0</v>
      </c>
    </row>
    <row r="13" spans="1:15" customFormat="1" ht="36" outlineLevel="2">
      <c r="A13" s="25" t="s">
        <v>111</v>
      </c>
      <c r="B13" s="6" t="s">
        <v>32</v>
      </c>
      <c r="C13" s="3">
        <v>9</v>
      </c>
      <c r="D13" s="6" t="s">
        <v>47</v>
      </c>
      <c r="E13" s="61" t="s">
        <v>172</v>
      </c>
      <c r="F13" s="6" t="s">
        <v>8</v>
      </c>
      <c r="G13" s="6">
        <v>1</v>
      </c>
      <c r="H13" s="29" t="s">
        <v>125</v>
      </c>
      <c r="I13" s="32" t="s">
        <v>135</v>
      </c>
      <c r="J13" s="7"/>
      <c r="K13" s="34">
        <v>122000</v>
      </c>
      <c r="L13" s="4">
        <f t="shared" si="3"/>
        <v>0</v>
      </c>
      <c r="M13" s="38">
        <v>0.2</v>
      </c>
      <c r="N13" s="4">
        <f t="shared" si="4"/>
        <v>0</v>
      </c>
      <c r="O13" s="4">
        <f t="shared" si="5"/>
        <v>0</v>
      </c>
    </row>
    <row r="14" spans="1:15" ht="36" outlineLevel="2">
      <c r="A14" s="25" t="s">
        <v>111</v>
      </c>
      <c r="B14" s="6" t="s">
        <v>32</v>
      </c>
      <c r="C14" s="3">
        <v>10</v>
      </c>
      <c r="D14" s="6" t="s">
        <v>48</v>
      </c>
      <c r="E14" s="61" t="s">
        <v>173</v>
      </c>
      <c r="F14" s="6" t="s">
        <v>8</v>
      </c>
      <c r="G14" s="6">
        <v>1</v>
      </c>
      <c r="H14" s="29" t="s">
        <v>126</v>
      </c>
      <c r="I14" s="32" t="s">
        <v>135</v>
      </c>
      <c r="J14" s="7"/>
      <c r="K14" s="34">
        <v>131000</v>
      </c>
      <c r="L14" s="4">
        <f t="shared" si="3"/>
        <v>0</v>
      </c>
      <c r="M14" s="38">
        <v>0.2</v>
      </c>
      <c r="N14" s="4">
        <f t="shared" si="4"/>
        <v>0</v>
      </c>
      <c r="O14" s="4">
        <f t="shared" si="5"/>
        <v>0</v>
      </c>
    </row>
    <row r="15" spans="1:15" ht="36" outlineLevel="2">
      <c r="A15" s="25" t="s">
        <v>111</v>
      </c>
      <c r="B15" s="6" t="s">
        <v>32</v>
      </c>
      <c r="C15" s="3">
        <v>11</v>
      </c>
      <c r="D15" s="6" t="s">
        <v>49</v>
      </c>
      <c r="E15" s="61" t="s">
        <v>174</v>
      </c>
      <c r="F15" s="6" t="s">
        <v>8</v>
      </c>
      <c r="G15" s="6">
        <v>1</v>
      </c>
      <c r="H15" s="29" t="s">
        <v>127</v>
      </c>
      <c r="I15" s="32" t="s">
        <v>135</v>
      </c>
      <c r="J15" s="7"/>
      <c r="K15" s="34">
        <v>65000</v>
      </c>
      <c r="L15" s="4">
        <f t="shared" si="3"/>
        <v>0</v>
      </c>
      <c r="M15" s="38">
        <v>0.2</v>
      </c>
      <c r="N15" s="4">
        <f t="shared" si="4"/>
        <v>0</v>
      </c>
      <c r="O15" s="4">
        <f t="shared" si="5"/>
        <v>0</v>
      </c>
    </row>
    <row r="16" spans="1:15" customFormat="1" ht="36" outlineLevel="2">
      <c r="A16" s="25" t="s">
        <v>111</v>
      </c>
      <c r="B16" s="6" t="s">
        <v>32</v>
      </c>
      <c r="C16" s="3">
        <v>12</v>
      </c>
      <c r="D16" s="6" t="s">
        <v>50</v>
      </c>
      <c r="E16" s="61" t="s">
        <v>175</v>
      </c>
      <c r="F16" s="6" t="s">
        <v>8</v>
      </c>
      <c r="G16" s="6">
        <v>1</v>
      </c>
      <c r="H16" s="29" t="s">
        <v>128</v>
      </c>
      <c r="I16" s="32" t="s">
        <v>135</v>
      </c>
      <c r="J16" s="7"/>
      <c r="K16" s="34">
        <v>72000</v>
      </c>
      <c r="L16" s="4">
        <f t="shared" si="3"/>
        <v>0</v>
      </c>
      <c r="M16" s="38">
        <v>0.2</v>
      </c>
      <c r="N16" s="4">
        <f t="shared" si="4"/>
        <v>0</v>
      </c>
      <c r="O16" s="4">
        <f t="shared" si="5"/>
        <v>0</v>
      </c>
    </row>
    <row r="17" spans="1:15" customFormat="1" ht="36" outlineLevel="2">
      <c r="A17" s="25" t="s">
        <v>111</v>
      </c>
      <c r="B17" s="6" t="s">
        <v>32</v>
      </c>
      <c r="C17" s="3">
        <v>13</v>
      </c>
      <c r="D17" s="6" t="s">
        <v>51</v>
      </c>
      <c r="E17" s="61" t="s">
        <v>176</v>
      </c>
      <c r="F17" s="6" t="s">
        <v>8</v>
      </c>
      <c r="G17" s="6">
        <v>1</v>
      </c>
      <c r="H17" s="29" t="s">
        <v>129</v>
      </c>
      <c r="I17" s="32" t="s">
        <v>135</v>
      </c>
      <c r="J17" s="7"/>
      <c r="K17" s="34">
        <v>43800</v>
      </c>
      <c r="L17" s="4">
        <f t="shared" si="3"/>
        <v>0</v>
      </c>
      <c r="M17" s="38">
        <v>0.2</v>
      </c>
      <c r="N17" s="4">
        <f t="shared" si="4"/>
        <v>0</v>
      </c>
      <c r="O17" s="4">
        <f t="shared" si="5"/>
        <v>0</v>
      </c>
    </row>
    <row r="18" spans="1:15" customFormat="1" ht="36" outlineLevel="2">
      <c r="A18" s="25" t="s">
        <v>111</v>
      </c>
      <c r="B18" s="6" t="s">
        <v>32</v>
      </c>
      <c r="C18" s="3">
        <v>14</v>
      </c>
      <c r="D18" s="6" t="s">
        <v>52</v>
      </c>
      <c r="E18" s="61" t="s">
        <v>177</v>
      </c>
      <c r="F18" s="6" t="s">
        <v>8</v>
      </c>
      <c r="G18" s="6">
        <v>1</v>
      </c>
      <c r="H18" s="29" t="s">
        <v>130</v>
      </c>
      <c r="I18" s="32" t="s">
        <v>135</v>
      </c>
      <c r="J18" s="7"/>
      <c r="K18" s="34">
        <v>45000</v>
      </c>
      <c r="L18" s="4">
        <f t="shared" si="3"/>
        <v>0</v>
      </c>
      <c r="M18" s="38">
        <v>0.2</v>
      </c>
      <c r="N18" s="4">
        <f t="shared" si="4"/>
        <v>0</v>
      </c>
      <c r="O18" s="4">
        <f t="shared" si="5"/>
        <v>0</v>
      </c>
    </row>
    <row r="19" spans="1:15" customFormat="1" ht="36" outlineLevel="2">
      <c r="A19" s="25" t="s">
        <v>111</v>
      </c>
      <c r="B19" s="6" t="s">
        <v>32</v>
      </c>
      <c r="C19" s="3">
        <v>15</v>
      </c>
      <c r="D19" s="6" t="s">
        <v>53</v>
      </c>
      <c r="E19" s="61" t="s">
        <v>178</v>
      </c>
      <c r="F19" s="6" t="s">
        <v>8</v>
      </c>
      <c r="G19" s="6">
        <v>1</v>
      </c>
      <c r="H19" s="29" t="s">
        <v>131</v>
      </c>
      <c r="I19" s="32" t="s">
        <v>135</v>
      </c>
      <c r="J19" s="7"/>
      <c r="K19" s="34">
        <v>42000</v>
      </c>
      <c r="L19" s="4">
        <f t="shared" si="3"/>
        <v>0</v>
      </c>
      <c r="M19" s="39">
        <v>0.2</v>
      </c>
      <c r="N19" s="4">
        <f t="shared" si="4"/>
        <v>0</v>
      </c>
      <c r="O19" s="4">
        <f t="shared" si="5"/>
        <v>0</v>
      </c>
    </row>
    <row r="20" spans="1:15" ht="36" outlineLevel="2">
      <c r="A20" s="25" t="s">
        <v>111</v>
      </c>
      <c r="B20" s="6" t="s">
        <v>32</v>
      </c>
      <c r="C20" s="3">
        <v>16</v>
      </c>
      <c r="D20" s="6" t="s">
        <v>54</v>
      </c>
      <c r="E20" s="61" t="s">
        <v>179</v>
      </c>
      <c r="F20" s="6" t="s">
        <v>8</v>
      </c>
      <c r="G20" s="6">
        <v>1</v>
      </c>
      <c r="H20" s="29" t="s">
        <v>132</v>
      </c>
      <c r="I20" s="33" t="s">
        <v>135</v>
      </c>
      <c r="J20" s="7"/>
      <c r="K20" s="35">
        <v>12000</v>
      </c>
      <c r="L20" s="4">
        <f t="shared" si="3"/>
        <v>0</v>
      </c>
      <c r="M20" s="36">
        <v>0.2</v>
      </c>
      <c r="N20" s="4">
        <f t="shared" si="4"/>
        <v>0</v>
      </c>
      <c r="O20" s="4">
        <f t="shared" si="5"/>
        <v>0</v>
      </c>
    </row>
    <row r="21" spans="1:15" ht="36" outlineLevel="2">
      <c r="A21" s="25" t="s">
        <v>111</v>
      </c>
      <c r="B21" s="6" t="s">
        <v>32</v>
      </c>
      <c r="C21" s="3">
        <v>17</v>
      </c>
      <c r="D21" s="6" t="s">
        <v>55</v>
      </c>
      <c r="E21" s="61" t="s">
        <v>180</v>
      </c>
      <c r="F21" s="6" t="s">
        <v>4</v>
      </c>
      <c r="G21" s="6" t="s">
        <v>19</v>
      </c>
      <c r="H21" s="29" t="s">
        <v>133</v>
      </c>
      <c r="I21" s="32" t="s">
        <v>135</v>
      </c>
      <c r="J21" s="7"/>
      <c r="K21" s="34">
        <v>6500</v>
      </c>
      <c r="L21" s="4">
        <f t="shared" si="3"/>
        <v>0</v>
      </c>
      <c r="M21" s="37">
        <v>0.2</v>
      </c>
      <c r="N21" s="4">
        <f t="shared" si="4"/>
        <v>0</v>
      </c>
      <c r="O21" s="4">
        <f t="shared" si="5"/>
        <v>0</v>
      </c>
    </row>
    <row r="22" spans="1:15" customFormat="1" ht="36.75" outlineLevel="2" thickBot="1">
      <c r="A22" s="25" t="s">
        <v>111</v>
      </c>
      <c r="B22" s="6" t="s">
        <v>32</v>
      </c>
      <c r="C22" s="3">
        <v>18</v>
      </c>
      <c r="D22" s="6" t="s">
        <v>56</v>
      </c>
      <c r="E22" s="61" t="s">
        <v>181</v>
      </c>
      <c r="F22" s="6" t="s">
        <v>8</v>
      </c>
      <c r="G22" s="6">
        <v>1</v>
      </c>
      <c r="H22" s="31" t="s">
        <v>134</v>
      </c>
      <c r="I22" s="33" t="s">
        <v>135</v>
      </c>
      <c r="J22" s="7"/>
      <c r="K22" s="35">
        <v>80000</v>
      </c>
      <c r="L22" s="4">
        <f t="shared" si="3"/>
        <v>0</v>
      </c>
      <c r="M22" s="39">
        <v>0.2</v>
      </c>
      <c r="N22" s="4">
        <f t="shared" si="4"/>
        <v>0</v>
      </c>
      <c r="O22" s="4">
        <f t="shared" si="5"/>
        <v>0</v>
      </c>
    </row>
    <row r="23" spans="1:15" customFormat="1" ht="15.75" thickBot="1">
      <c r="A23" s="62" t="s">
        <v>114</v>
      </c>
      <c r="B23" s="63"/>
      <c r="C23" s="63"/>
      <c r="D23" s="63"/>
      <c r="E23" s="63"/>
      <c r="F23" s="63"/>
      <c r="G23" s="63"/>
      <c r="H23" s="63"/>
      <c r="I23" s="63"/>
      <c r="J23" s="63"/>
      <c r="K23" s="64"/>
      <c r="L23" s="26">
        <f>SUBTOTAL(9,L5:L22)</f>
        <v>0</v>
      </c>
      <c r="M23" s="27"/>
      <c r="N23" s="28">
        <f>SUBTOTAL(9,N5:N22)</f>
        <v>0</v>
      </c>
      <c r="O23" s="28">
        <f>SUBTOTAL(9,O5:O22)</f>
        <v>0</v>
      </c>
    </row>
    <row r="24" spans="1:15" ht="36" outlineLevel="2">
      <c r="A24" s="25" t="s">
        <v>112</v>
      </c>
      <c r="B24" s="6" t="s">
        <v>57</v>
      </c>
      <c r="C24" s="3">
        <v>1</v>
      </c>
      <c r="D24" s="6" t="s">
        <v>58</v>
      </c>
      <c r="E24" s="61" t="s">
        <v>182</v>
      </c>
      <c r="F24" s="6" t="s">
        <v>4</v>
      </c>
      <c r="G24" s="6" t="s">
        <v>59</v>
      </c>
      <c r="H24" s="41" t="s">
        <v>58</v>
      </c>
      <c r="I24" s="43" t="s">
        <v>135</v>
      </c>
      <c r="J24" s="7"/>
      <c r="K24" s="46">
        <v>108198.71</v>
      </c>
      <c r="L24" s="4">
        <f t="shared" ref="L24:L32" si="6">J24*K24</f>
        <v>0</v>
      </c>
      <c r="M24" s="49">
        <v>0.2</v>
      </c>
      <c r="N24" s="4">
        <f t="shared" ref="N24:N32" si="7">L24*M24</f>
        <v>0</v>
      </c>
      <c r="O24" s="4">
        <f t="shared" ref="O24:O32" si="8">L24+N24</f>
        <v>0</v>
      </c>
    </row>
    <row r="25" spans="1:15" ht="36" outlineLevel="2">
      <c r="A25" s="25" t="s">
        <v>112</v>
      </c>
      <c r="B25" s="6" t="s">
        <v>57</v>
      </c>
      <c r="C25" s="3">
        <v>2</v>
      </c>
      <c r="D25" s="6" t="s">
        <v>60</v>
      </c>
      <c r="E25" s="61" t="s">
        <v>183</v>
      </c>
      <c r="F25" s="6" t="s">
        <v>4</v>
      </c>
      <c r="G25" s="6" t="s">
        <v>26</v>
      </c>
      <c r="H25" s="40" t="s">
        <v>136</v>
      </c>
      <c r="I25" s="43" t="s">
        <v>135</v>
      </c>
      <c r="J25" s="7"/>
      <c r="K25" s="44">
        <v>41227.82</v>
      </c>
      <c r="L25" s="4">
        <f t="shared" si="6"/>
        <v>0</v>
      </c>
      <c r="M25" s="47">
        <v>0.2</v>
      </c>
      <c r="N25" s="4">
        <f t="shared" si="7"/>
        <v>0</v>
      </c>
      <c r="O25" s="4">
        <f t="shared" si="8"/>
        <v>0</v>
      </c>
    </row>
    <row r="26" spans="1:15" ht="36" outlineLevel="2">
      <c r="A26" s="25" t="s">
        <v>112</v>
      </c>
      <c r="B26" s="6" t="s">
        <v>57</v>
      </c>
      <c r="C26" s="3">
        <v>3</v>
      </c>
      <c r="D26" s="6" t="s">
        <v>61</v>
      </c>
      <c r="E26" s="61" t="s">
        <v>184</v>
      </c>
      <c r="F26" s="6" t="s">
        <v>4</v>
      </c>
      <c r="G26" s="6" t="s">
        <v>62</v>
      </c>
      <c r="H26" s="40" t="s">
        <v>137</v>
      </c>
      <c r="I26" s="43" t="s">
        <v>135</v>
      </c>
      <c r="J26" s="7"/>
      <c r="K26" s="44">
        <v>11463.33</v>
      </c>
      <c r="L26" s="4">
        <f t="shared" si="6"/>
        <v>0</v>
      </c>
      <c r="M26" s="47">
        <v>0.2</v>
      </c>
      <c r="N26" s="4">
        <f t="shared" si="7"/>
        <v>0</v>
      </c>
      <c r="O26" s="4">
        <f t="shared" si="8"/>
        <v>0</v>
      </c>
    </row>
    <row r="27" spans="1:15" ht="36" outlineLevel="2">
      <c r="A27" s="25" t="s">
        <v>112</v>
      </c>
      <c r="B27" s="6" t="s">
        <v>57</v>
      </c>
      <c r="C27" s="3">
        <v>4</v>
      </c>
      <c r="D27" s="6" t="s">
        <v>63</v>
      </c>
      <c r="E27" s="61" t="s">
        <v>185</v>
      </c>
      <c r="F27" s="6" t="s">
        <v>4</v>
      </c>
      <c r="G27" s="6" t="s">
        <v>62</v>
      </c>
      <c r="H27" s="40" t="s">
        <v>138</v>
      </c>
      <c r="I27" s="43" t="s">
        <v>135</v>
      </c>
      <c r="J27" s="7"/>
      <c r="K27" s="44">
        <v>11463.33</v>
      </c>
      <c r="L27" s="4">
        <f t="shared" si="6"/>
        <v>0</v>
      </c>
      <c r="M27" s="47">
        <v>0.2</v>
      </c>
      <c r="N27" s="4">
        <f t="shared" si="7"/>
        <v>0</v>
      </c>
      <c r="O27" s="4">
        <f t="shared" si="8"/>
        <v>0</v>
      </c>
    </row>
    <row r="28" spans="1:15" ht="36" outlineLevel="2">
      <c r="A28" s="25" t="s">
        <v>112</v>
      </c>
      <c r="B28" s="6" t="s">
        <v>57</v>
      </c>
      <c r="C28" s="3">
        <v>5</v>
      </c>
      <c r="D28" s="6" t="s">
        <v>64</v>
      </c>
      <c r="E28" s="61" t="s">
        <v>186</v>
      </c>
      <c r="F28" s="6" t="s">
        <v>4</v>
      </c>
      <c r="G28" s="6" t="s">
        <v>62</v>
      </c>
      <c r="H28" s="40" t="s">
        <v>139</v>
      </c>
      <c r="I28" s="43" t="s">
        <v>135</v>
      </c>
      <c r="J28" s="7"/>
      <c r="K28" s="44">
        <v>11463.33</v>
      </c>
      <c r="L28" s="4">
        <f t="shared" si="6"/>
        <v>0</v>
      </c>
      <c r="M28" s="47">
        <v>0.2</v>
      </c>
      <c r="N28" s="4">
        <f t="shared" si="7"/>
        <v>0</v>
      </c>
      <c r="O28" s="4">
        <f t="shared" si="8"/>
        <v>0</v>
      </c>
    </row>
    <row r="29" spans="1:15" customFormat="1" ht="36" outlineLevel="2">
      <c r="A29" s="25" t="s">
        <v>112</v>
      </c>
      <c r="B29" s="6" t="s">
        <v>57</v>
      </c>
      <c r="C29" s="3">
        <v>6</v>
      </c>
      <c r="D29" s="6" t="s">
        <v>65</v>
      </c>
      <c r="E29" s="61" t="s">
        <v>187</v>
      </c>
      <c r="F29" s="6" t="s">
        <v>4</v>
      </c>
      <c r="G29" s="6" t="s">
        <v>28</v>
      </c>
      <c r="H29" s="40" t="s">
        <v>121</v>
      </c>
      <c r="I29" s="43" t="s">
        <v>135</v>
      </c>
      <c r="J29" s="7"/>
      <c r="K29" s="44">
        <v>2177.08</v>
      </c>
      <c r="L29" s="4">
        <f t="shared" si="6"/>
        <v>0</v>
      </c>
      <c r="M29" s="47">
        <v>0.2</v>
      </c>
      <c r="N29" s="4">
        <f t="shared" si="7"/>
        <v>0</v>
      </c>
      <c r="O29" s="4">
        <f t="shared" si="8"/>
        <v>0</v>
      </c>
    </row>
    <row r="30" spans="1:15" ht="36" outlineLevel="2">
      <c r="A30" s="25" t="s">
        <v>112</v>
      </c>
      <c r="B30" s="6" t="s">
        <v>57</v>
      </c>
      <c r="C30" s="3">
        <v>7</v>
      </c>
      <c r="D30" s="6" t="s">
        <v>66</v>
      </c>
      <c r="E30" s="61" t="s">
        <v>188</v>
      </c>
      <c r="F30" s="6" t="s">
        <v>4</v>
      </c>
      <c r="G30" s="6" t="s">
        <v>67</v>
      </c>
      <c r="H30" s="40" t="s">
        <v>140</v>
      </c>
      <c r="I30" s="43" t="s">
        <v>135</v>
      </c>
      <c r="J30" s="7"/>
      <c r="K30" s="44">
        <v>4134.58</v>
      </c>
      <c r="L30" s="4">
        <f t="shared" si="6"/>
        <v>0</v>
      </c>
      <c r="M30" s="47">
        <v>0.2</v>
      </c>
      <c r="N30" s="4">
        <f t="shared" si="7"/>
        <v>0</v>
      </c>
      <c r="O30" s="4">
        <f t="shared" si="8"/>
        <v>0</v>
      </c>
    </row>
    <row r="31" spans="1:15" ht="36" outlineLevel="2">
      <c r="A31" s="25" t="s">
        <v>112</v>
      </c>
      <c r="B31" s="6" t="s">
        <v>57</v>
      </c>
      <c r="C31" s="3">
        <v>8</v>
      </c>
      <c r="D31" s="6" t="s">
        <v>68</v>
      </c>
      <c r="E31" s="61" t="s">
        <v>189</v>
      </c>
      <c r="F31" s="6" t="s">
        <v>4</v>
      </c>
      <c r="G31" s="6" t="s">
        <v>30</v>
      </c>
      <c r="H31" s="40" t="s">
        <v>141</v>
      </c>
      <c r="I31" s="43" t="s">
        <v>135</v>
      </c>
      <c r="J31" s="7"/>
      <c r="K31" s="44">
        <v>2438.67</v>
      </c>
      <c r="L31" s="4">
        <f t="shared" si="6"/>
        <v>0</v>
      </c>
      <c r="M31" s="47">
        <v>0.2</v>
      </c>
      <c r="N31" s="4">
        <f t="shared" si="7"/>
        <v>0</v>
      </c>
      <c r="O31" s="4">
        <f t="shared" si="8"/>
        <v>0</v>
      </c>
    </row>
    <row r="32" spans="1:15" ht="36.75" outlineLevel="2" thickBot="1">
      <c r="A32" s="25" t="s">
        <v>112</v>
      </c>
      <c r="B32" s="6" t="s">
        <v>57</v>
      </c>
      <c r="C32" s="3">
        <v>9</v>
      </c>
      <c r="D32" s="6" t="s">
        <v>69</v>
      </c>
      <c r="E32" s="61" t="s">
        <v>190</v>
      </c>
      <c r="F32" s="6" t="s">
        <v>4</v>
      </c>
      <c r="G32" s="6" t="s">
        <v>70</v>
      </c>
      <c r="H32" s="42" t="s">
        <v>123</v>
      </c>
      <c r="I32" s="43" t="s">
        <v>135</v>
      </c>
      <c r="J32" s="7"/>
      <c r="K32" s="45">
        <v>8267.56</v>
      </c>
      <c r="L32" s="4">
        <f t="shared" si="6"/>
        <v>0</v>
      </c>
      <c r="M32" s="48">
        <v>0.2</v>
      </c>
      <c r="N32" s="4">
        <f t="shared" si="7"/>
        <v>0</v>
      </c>
      <c r="O32" s="4">
        <f t="shared" si="8"/>
        <v>0</v>
      </c>
    </row>
    <row r="33" spans="1:15" customFormat="1" ht="15.75" thickBot="1">
      <c r="A33" s="62" t="s">
        <v>115</v>
      </c>
      <c r="B33" s="63"/>
      <c r="C33" s="63"/>
      <c r="D33" s="63"/>
      <c r="E33" s="63"/>
      <c r="F33" s="63"/>
      <c r="G33" s="63"/>
      <c r="H33" s="63"/>
      <c r="I33" s="63"/>
      <c r="J33" s="63"/>
      <c r="K33" s="64"/>
      <c r="L33" s="26">
        <f>SUBTOTAL(9,L24:L32)</f>
        <v>0</v>
      </c>
      <c r="M33" s="27"/>
      <c r="N33" s="28">
        <f>SUBTOTAL(9,N24:N32)</f>
        <v>0</v>
      </c>
      <c r="O33" s="28">
        <f>SUBTOTAL(9,O24:O32)</f>
        <v>0</v>
      </c>
    </row>
    <row r="34" spans="1:15" ht="36" outlineLevel="2">
      <c r="A34" s="25" t="s">
        <v>113</v>
      </c>
      <c r="B34" s="6" t="s">
        <v>81</v>
      </c>
      <c r="C34" s="3">
        <v>1</v>
      </c>
      <c r="D34" s="6" t="s">
        <v>77</v>
      </c>
      <c r="E34" s="61" t="s">
        <v>191</v>
      </c>
      <c r="F34" s="6" t="s">
        <v>4</v>
      </c>
      <c r="G34" s="6" t="s">
        <v>27</v>
      </c>
      <c r="H34" s="51" t="s">
        <v>142</v>
      </c>
      <c r="I34" s="54" t="s">
        <v>135</v>
      </c>
      <c r="J34" s="7"/>
      <c r="K34" s="57">
        <v>3330</v>
      </c>
      <c r="L34" s="4">
        <f t="shared" ref="L34:L49" si="9">J34*K34</f>
        <v>0</v>
      </c>
      <c r="M34" s="58">
        <v>0.2</v>
      </c>
      <c r="N34" s="4">
        <f t="shared" ref="N34:N49" si="10">L34*M34</f>
        <v>0</v>
      </c>
      <c r="O34" s="4">
        <f t="shared" ref="O34:O49" si="11">L34+N34</f>
        <v>0</v>
      </c>
    </row>
    <row r="35" spans="1:15" ht="36" outlineLevel="2">
      <c r="A35" s="25" t="s">
        <v>113</v>
      </c>
      <c r="B35" s="6" t="s">
        <v>81</v>
      </c>
      <c r="C35" s="3">
        <v>2</v>
      </c>
      <c r="D35" s="6" t="s">
        <v>82</v>
      </c>
      <c r="E35" s="61" t="s">
        <v>192</v>
      </c>
      <c r="F35" s="6" t="s">
        <v>4</v>
      </c>
      <c r="G35" s="6" t="s">
        <v>27</v>
      </c>
      <c r="H35" s="50" t="s">
        <v>121</v>
      </c>
      <c r="I35" s="53" t="s">
        <v>135</v>
      </c>
      <c r="J35" s="7"/>
      <c r="K35" s="55">
        <v>5000</v>
      </c>
      <c r="L35" s="4">
        <f t="shared" si="9"/>
        <v>0</v>
      </c>
      <c r="M35" s="58">
        <v>0.2</v>
      </c>
      <c r="N35" s="4">
        <f t="shared" si="10"/>
        <v>0</v>
      </c>
      <c r="O35" s="4">
        <f t="shared" si="11"/>
        <v>0</v>
      </c>
    </row>
    <row r="36" spans="1:15" ht="36" outlineLevel="2">
      <c r="A36" s="25" t="s">
        <v>113</v>
      </c>
      <c r="B36" s="6" t="s">
        <v>81</v>
      </c>
      <c r="C36" s="3">
        <v>3</v>
      </c>
      <c r="D36" s="6" t="s">
        <v>83</v>
      </c>
      <c r="E36" s="61" t="s">
        <v>193</v>
      </c>
      <c r="F36" s="6" t="s">
        <v>4</v>
      </c>
      <c r="G36" s="6" t="s">
        <v>27</v>
      </c>
      <c r="H36" s="50" t="s">
        <v>143</v>
      </c>
      <c r="I36" s="53" t="s">
        <v>135</v>
      </c>
      <c r="J36" s="7"/>
      <c r="K36" s="55">
        <v>5000</v>
      </c>
      <c r="L36" s="4">
        <f t="shared" si="9"/>
        <v>0</v>
      </c>
      <c r="M36" s="58">
        <v>0.2</v>
      </c>
      <c r="N36" s="4">
        <f t="shared" si="10"/>
        <v>0</v>
      </c>
      <c r="O36" s="4">
        <f t="shared" si="11"/>
        <v>0</v>
      </c>
    </row>
    <row r="37" spans="1:15" ht="36" outlineLevel="2">
      <c r="A37" s="25" t="s">
        <v>113</v>
      </c>
      <c r="B37" s="6" t="s">
        <v>81</v>
      </c>
      <c r="C37" s="3">
        <v>4</v>
      </c>
      <c r="D37" s="6" t="s">
        <v>84</v>
      </c>
      <c r="E37" s="61" t="s">
        <v>194</v>
      </c>
      <c r="F37" s="6" t="s">
        <v>8</v>
      </c>
      <c r="G37" s="6" t="s">
        <v>6</v>
      </c>
      <c r="H37" s="50" t="s">
        <v>144</v>
      </c>
      <c r="I37" s="53" t="s">
        <v>135</v>
      </c>
      <c r="J37" s="7"/>
      <c r="K37" s="55">
        <v>23700</v>
      </c>
      <c r="L37" s="4">
        <f t="shared" si="9"/>
        <v>0</v>
      </c>
      <c r="M37" s="58">
        <v>0.2</v>
      </c>
      <c r="N37" s="4">
        <f t="shared" si="10"/>
        <v>0</v>
      </c>
      <c r="O37" s="4">
        <f t="shared" si="11"/>
        <v>0</v>
      </c>
    </row>
    <row r="38" spans="1:15" ht="36" outlineLevel="2">
      <c r="A38" s="25" t="s">
        <v>113</v>
      </c>
      <c r="B38" s="6" t="s">
        <v>81</v>
      </c>
      <c r="C38" s="3">
        <v>5</v>
      </c>
      <c r="D38" s="6" t="s">
        <v>85</v>
      </c>
      <c r="E38" s="61" t="s">
        <v>195</v>
      </c>
      <c r="F38" s="6" t="s">
        <v>8</v>
      </c>
      <c r="G38" s="6" t="s">
        <v>6</v>
      </c>
      <c r="H38" s="50" t="s">
        <v>145</v>
      </c>
      <c r="I38" s="53" t="s">
        <v>135</v>
      </c>
      <c r="J38" s="7"/>
      <c r="K38" s="55">
        <v>26000</v>
      </c>
      <c r="L38" s="4">
        <f t="shared" si="9"/>
        <v>0</v>
      </c>
      <c r="M38" s="58">
        <v>0.2</v>
      </c>
      <c r="N38" s="4">
        <f t="shared" si="10"/>
        <v>0</v>
      </c>
      <c r="O38" s="4">
        <f t="shared" si="11"/>
        <v>0</v>
      </c>
    </row>
    <row r="39" spans="1:15" ht="36" outlineLevel="2">
      <c r="A39" s="25" t="s">
        <v>113</v>
      </c>
      <c r="B39" s="6" t="s">
        <v>81</v>
      </c>
      <c r="C39" s="3">
        <v>6</v>
      </c>
      <c r="D39" s="6" t="s">
        <v>86</v>
      </c>
      <c r="E39" s="61" t="s">
        <v>196</v>
      </c>
      <c r="F39" s="6" t="s">
        <v>8</v>
      </c>
      <c r="G39" s="6" t="s">
        <v>6</v>
      </c>
      <c r="H39" s="50" t="s">
        <v>146</v>
      </c>
      <c r="I39" s="53" t="s">
        <v>135</v>
      </c>
      <c r="J39" s="7"/>
      <c r="K39" s="55">
        <v>24300</v>
      </c>
      <c r="L39" s="4">
        <f t="shared" si="9"/>
        <v>0</v>
      </c>
      <c r="M39" s="58">
        <v>0.2</v>
      </c>
      <c r="N39" s="4">
        <f t="shared" si="10"/>
        <v>0</v>
      </c>
      <c r="O39" s="4">
        <f t="shared" si="11"/>
        <v>0</v>
      </c>
    </row>
    <row r="40" spans="1:15" ht="36" outlineLevel="2">
      <c r="A40" s="25" t="s">
        <v>113</v>
      </c>
      <c r="B40" s="6" t="s">
        <v>81</v>
      </c>
      <c r="C40" s="3">
        <v>7</v>
      </c>
      <c r="D40" s="6" t="s">
        <v>87</v>
      </c>
      <c r="E40" s="61" t="s">
        <v>197</v>
      </c>
      <c r="F40" s="6" t="s">
        <v>8</v>
      </c>
      <c r="G40" s="6" t="s">
        <v>6</v>
      </c>
      <c r="H40" s="50" t="s">
        <v>147</v>
      </c>
      <c r="I40" s="53" t="s">
        <v>135</v>
      </c>
      <c r="J40" s="7"/>
      <c r="K40" s="55">
        <v>35000</v>
      </c>
      <c r="L40" s="4">
        <f t="shared" si="9"/>
        <v>0</v>
      </c>
      <c r="M40" s="58">
        <v>0.2</v>
      </c>
      <c r="N40" s="4">
        <f t="shared" si="10"/>
        <v>0</v>
      </c>
      <c r="O40" s="4">
        <f t="shared" si="11"/>
        <v>0</v>
      </c>
    </row>
    <row r="41" spans="1:15" ht="36" outlineLevel="2">
      <c r="A41" s="25" t="s">
        <v>113</v>
      </c>
      <c r="B41" s="6" t="s">
        <v>81</v>
      </c>
      <c r="C41" s="3">
        <v>8</v>
      </c>
      <c r="D41" s="6" t="s">
        <v>79</v>
      </c>
      <c r="E41" s="61" t="s">
        <v>198</v>
      </c>
      <c r="F41" s="6" t="s">
        <v>4</v>
      </c>
      <c r="G41" s="6" t="s">
        <v>72</v>
      </c>
      <c r="H41" s="50" t="s">
        <v>148</v>
      </c>
      <c r="I41" s="53" t="s">
        <v>135</v>
      </c>
      <c r="J41" s="7"/>
      <c r="K41" s="55">
        <v>5900</v>
      </c>
      <c r="L41" s="4">
        <f t="shared" si="9"/>
        <v>0</v>
      </c>
      <c r="M41" s="58">
        <v>0.2</v>
      </c>
      <c r="N41" s="4">
        <f t="shared" si="10"/>
        <v>0</v>
      </c>
      <c r="O41" s="4">
        <f t="shared" si="11"/>
        <v>0</v>
      </c>
    </row>
    <row r="42" spans="1:15" ht="36" outlineLevel="2">
      <c r="A42" s="25" t="s">
        <v>113</v>
      </c>
      <c r="B42" s="6" t="s">
        <v>81</v>
      </c>
      <c r="C42" s="3">
        <v>9</v>
      </c>
      <c r="D42" s="6" t="s">
        <v>88</v>
      </c>
      <c r="E42" s="61" t="s">
        <v>199</v>
      </c>
      <c r="F42" s="6" t="s">
        <v>4</v>
      </c>
      <c r="G42" s="6" t="s">
        <v>80</v>
      </c>
      <c r="H42" s="50" t="s">
        <v>149</v>
      </c>
      <c r="I42" s="53" t="s">
        <v>135</v>
      </c>
      <c r="J42" s="7"/>
      <c r="K42" s="55">
        <v>15950</v>
      </c>
      <c r="L42" s="4">
        <f t="shared" si="9"/>
        <v>0</v>
      </c>
      <c r="M42" s="58">
        <v>0.2</v>
      </c>
      <c r="N42" s="4">
        <f t="shared" si="10"/>
        <v>0</v>
      </c>
      <c r="O42" s="4">
        <f t="shared" si="11"/>
        <v>0</v>
      </c>
    </row>
    <row r="43" spans="1:15" ht="36" outlineLevel="2">
      <c r="A43" s="25" t="s">
        <v>113</v>
      </c>
      <c r="B43" s="6" t="s">
        <v>81</v>
      </c>
      <c r="C43" s="3">
        <v>10</v>
      </c>
      <c r="D43" s="6" t="s">
        <v>89</v>
      </c>
      <c r="E43" s="61" t="s">
        <v>200</v>
      </c>
      <c r="F43" s="6" t="s">
        <v>8</v>
      </c>
      <c r="G43" s="6" t="s">
        <v>90</v>
      </c>
      <c r="H43" s="50" t="s">
        <v>150</v>
      </c>
      <c r="I43" s="53" t="s">
        <v>135</v>
      </c>
      <c r="J43" s="7"/>
      <c r="K43" s="55">
        <v>39000</v>
      </c>
      <c r="L43" s="4">
        <f t="shared" si="9"/>
        <v>0</v>
      </c>
      <c r="M43" s="58">
        <v>0.2</v>
      </c>
      <c r="N43" s="4">
        <f t="shared" si="10"/>
        <v>0</v>
      </c>
      <c r="O43" s="4">
        <f t="shared" si="11"/>
        <v>0</v>
      </c>
    </row>
    <row r="44" spans="1:15" ht="36" outlineLevel="2">
      <c r="A44" s="25" t="s">
        <v>113</v>
      </c>
      <c r="B44" s="6" t="s">
        <v>81</v>
      </c>
      <c r="C44" s="3">
        <v>11</v>
      </c>
      <c r="D44" s="6" t="s">
        <v>78</v>
      </c>
      <c r="E44" s="61" t="s">
        <v>201</v>
      </c>
      <c r="F44" s="6" t="s">
        <v>8</v>
      </c>
      <c r="G44" s="6" t="s">
        <v>6</v>
      </c>
      <c r="H44" s="50" t="s">
        <v>151</v>
      </c>
      <c r="I44" s="53" t="s">
        <v>135</v>
      </c>
      <c r="J44" s="7"/>
      <c r="K44" s="55">
        <v>29000</v>
      </c>
      <c r="L44" s="4">
        <f t="shared" si="9"/>
        <v>0</v>
      </c>
      <c r="M44" s="58">
        <v>0.2</v>
      </c>
      <c r="N44" s="4">
        <f t="shared" si="10"/>
        <v>0</v>
      </c>
      <c r="O44" s="4">
        <f t="shared" si="11"/>
        <v>0</v>
      </c>
    </row>
    <row r="45" spans="1:15" ht="36" outlineLevel="2">
      <c r="A45" s="25" t="s">
        <v>113</v>
      </c>
      <c r="B45" s="6" t="s">
        <v>81</v>
      </c>
      <c r="C45" s="3">
        <v>12</v>
      </c>
      <c r="D45" s="6" t="s">
        <v>91</v>
      </c>
      <c r="E45" s="61" t="s">
        <v>202</v>
      </c>
      <c r="F45" s="6" t="s">
        <v>4</v>
      </c>
      <c r="G45" s="6" t="s">
        <v>92</v>
      </c>
      <c r="H45" s="50" t="s">
        <v>152</v>
      </c>
      <c r="I45" s="53" t="s">
        <v>135</v>
      </c>
      <c r="J45" s="7"/>
      <c r="K45" s="55">
        <v>20320</v>
      </c>
      <c r="L45" s="4">
        <f t="shared" si="9"/>
        <v>0</v>
      </c>
      <c r="M45" s="58">
        <v>0.2</v>
      </c>
      <c r="N45" s="4">
        <f t="shared" si="10"/>
        <v>0</v>
      </c>
      <c r="O45" s="4">
        <f t="shared" si="11"/>
        <v>0</v>
      </c>
    </row>
    <row r="46" spans="1:15" ht="36" outlineLevel="2">
      <c r="A46" s="25" t="s">
        <v>113</v>
      </c>
      <c r="B46" s="6" t="s">
        <v>81</v>
      </c>
      <c r="C46" s="3">
        <v>13</v>
      </c>
      <c r="D46" s="6" t="s">
        <v>93</v>
      </c>
      <c r="E46" s="61" t="s">
        <v>203</v>
      </c>
      <c r="F46" s="6" t="s">
        <v>4</v>
      </c>
      <c r="G46" s="6" t="s">
        <v>94</v>
      </c>
      <c r="H46" s="50" t="s">
        <v>153</v>
      </c>
      <c r="I46" s="53" t="s">
        <v>135</v>
      </c>
      <c r="J46" s="7"/>
      <c r="K46" s="55">
        <v>1500</v>
      </c>
      <c r="L46" s="4">
        <f t="shared" si="9"/>
        <v>0</v>
      </c>
      <c r="M46" s="58">
        <v>0.2</v>
      </c>
      <c r="N46" s="4">
        <f t="shared" si="10"/>
        <v>0</v>
      </c>
      <c r="O46" s="4">
        <f t="shared" si="11"/>
        <v>0</v>
      </c>
    </row>
    <row r="47" spans="1:15" ht="36" outlineLevel="2">
      <c r="A47" s="25" t="s">
        <v>113</v>
      </c>
      <c r="B47" s="6" t="s">
        <v>81</v>
      </c>
      <c r="C47" s="3">
        <v>14</v>
      </c>
      <c r="D47" s="6" t="s">
        <v>95</v>
      </c>
      <c r="E47" s="61" t="s">
        <v>204</v>
      </c>
      <c r="F47" s="6" t="s">
        <v>8</v>
      </c>
      <c r="G47" s="6" t="s">
        <v>90</v>
      </c>
      <c r="H47" s="50" t="s">
        <v>154</v>
      </c>
      <c r="I47" s="53" t="s">
        <v>135</v>
      </c>
      <c r="J47" s="7"/>
      <c r="K47" s="55">
        <v>5900</v>
      </c>
      <c r="L47" s="4">
        <f t="shared" si="9"/>
        <v>0</v>
      </c>
      <c r="M47" s="58">
        <v>0.2</v>
      </c>
      <c r="N47" s="4">
        <f t="shared" si="10"/>
        <v>0</v>
      </c>
      <c r="O47" s="4">
        <f t="shared" si="11"/>
        <v>0</v>
      </c>
    </row>
    <row r="48" spans="1:15" customFormat="1" ht="36" outlineLevel="2">
      <c r="A48" s="25" t="s">
        <v>113</v>
      </c>
      <c r="B48" s="6" t="s">
        <v>81</v>
      </c>
      <c r="C48" s="3">
        <v>15</v>
      </c>
      <c r="D48" s="6" t="s">
        <v>96</v>
      </c>
      <c r="E48" s="61" t="s">
        <v>205</v>
      </c>
      <c r="F48" s="6" t="s">
        <v>8</v>
      </c>
      <c r="G48" s="6" t="s">
        <v>90</v>
      </c>
      <c r="H48" s="50" t="s">
        <v>155</v>
      </c>
      <c r="I48" s="53" t="s">
        <v>135</v>
      </c>
      <c r="J48" s="7"/>
      <c r="K48" s="55">
        <v>28900</v>
      </c>
      <c r="L48" s="4">
        <f t="shared" si="9"/>
        <v>0</v>
      </c>
      <c r="M48" s="58">
        <v>0.2</v>
      </c>
      <c r="N48" s="4">
        <f t="shared" si="10"/>
        <v>0</v>
      </c>
      <c r="O48" s="4">
        <f t="shared" si="11"/>
        <v>0</v>
      </c>
    </row>
    <row r="49" spans="1:15" ht="36.75" outlineLevel="2" thickBot="1">
      <c r="A49" s="25" t="s">
        <v>113</v>
      </c>
      <c r="B49" s="6" t="s">
        <v>81</v>
      </c>
      <c r="C49" s="3">
        <v>16</v>
      </c>
      <c r="D49" s="6" t="s">
        <v>56</v>
      </c>
      <c r="E49" s="61" t="s">
        <v>206</v>
      </c>
      <c r="F49" s="6" t="s">
        <v>8</v>
      </c>
      <c r="G49" s="6" t="s">
        <v>90</v>
      </c>
      <c r="H49" s="52" t="s">
        <v>56</v>
      </c>
      <c r="I49" s="53" t="s">
        <v>135</v>
      </c>
      <c r="J49" s="7"/>
      <c r="K49" s="56">
        <v>47250</v>
      </c>
      <c r="L49" s="4">
        <f t="shared" si="9"/>
        <v>0</v>
      </c>
      <c r="M49" s="58">
        <v>0.2</v>
      </c>
      <c r="N49" s="4">
        <f t="shared" si="10"/>
        <v>0</v>
      </c>
      <c r="O49" s="4">
        <f t="shared" si="11"/>
        <v>0</v>
      </c>
    </row>
    <row r="50" spans="1:15" customFormat="1" ht="15.75" thickBot="1">
      <c r="A50" s="62" t="s">
        <v>116</v>
      </c>
      <c r="B50" s="63"/>
      <c r="C50" s="63"/>
      <c r="D50" s="63"/>
      <c r="E50" s="63"/>
      <c r="F50" s="63"/>
      <c r="G50" s="63"/>
      <c r="H50" s="63"/>
      <c r="I50" s="63"/>
      <c r="J50" s="63"/>
      <c r="K50" s="64"/>
      <c r="L50" s="26">
        <f>SUBTOTAL(9,L34:L49)</f>
        <v>0</v>
      </c>
      <c r="M50" s="27"/>
      <c r="N50" s="28">
        <f>SUBTOTAL(9,N34:N49)</f>
        <v>0</v>
      </c>
      <c r="O50" s="28">
        <f>SUBTOTAL(9,O34:O49)</f>
        <v>0</v>
      </c>
    </row>
    <row r="51" spans="1:15" customFormat="1" ht="15.75" thickBot="1">
      <c r="A51" s="62" t="s">
        <v>159</v>
      </c>
      <c r="B51" s="63"/>
      <c r="C51" s="63"/>
      <c r="D51" s="63"/>
      <c r="E51" s="63"/>
      <c r="F51" s="63"/>
      <c r="G51" s="63"/>
      <c r="H51" s="63"/>
      <c r="I51" s="63"/>
      <c r="J51" s="63"/>
      <c r="K51" s="64"/>
      <c r="L51" s="26">
        <f>SUBTOTAL(9,L5:L50)</f>
        <v>0</v>
      </c>
      <c r="M51" s="27"/>
      <c r="N51" s="28">
        <f>SUBTOTAL(9,N5:N50)</f>
        <v>0</v>
      </c>
      <c r="O51" s="28">
        <f>SUBTOTAL(9,O5:O50)</f>
        <v>0</v>
      </c>
    </row>
  </sheetData>
  <mergeCells count="7">
    <mergeCell ref="A51:K51"/>
    <mergeCell ref="A50:K50"/>
    <mergeCell ref="A33:K33"/>
    <mergeCell ref="A23:K23"/>
    <mergeCell ref="A1:O1"/>
    <mergeCell ref="A2:O2"/>
    <mergeCell ref="A3:O3"/>
  </mergeCells>
  <pageMargins left="0.7" right="0.7" top="0.75" bottom="0.75" header="0.3" footer="0.3"/>
  <pageSetup paperSize="8" scale="8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4" customWidth="1"/>
    <col min="3" max="3" width="29.42578125" style="9" customWidth="1"/>
    <col min="4" max="4" width="11.42578125" customWidth="1"/>
  </cols>
  <sheetData>
    <row r="1" spans="1:4">
      <c r="A1" t="s">
        <v>99</v>
      </c>
      <c r="B1" s="18">
        <v>6786892550.8400059</v>
      </c>
    </row>
    <row r="3" spans="1:4">
      <c r="B3" s="17" t="s">
        <v>100</v>
      </c>
      <c r="C3" s="6" t="s">
        <v>101</v>
      </c>
      <c r="D3" s="6" t="s">
        <v>102</v>
      </c>
    </row>
    <row r="4" spans="1:4">
      <c r="A4" s="6">
        <v>1</v>
      </c>
      <c r="B4" s="17" t="s">
        <v>11</v>
      </c>
      <c r="C4" s="5">
        <v>1219231784.8900003</v>
      </c>
      <c r="D4" s="11">
        <f>C4/$C$32</f>
        <v>0.17964506963339183</v>
      </c>
    </row>
    <row r="5" spans="1:4">
      <c r="A5" s="6">
        <v>2</v>
      </c>
      <c r="B5" s="17" t="s">
        <v>18</v>
      </c>
      <c r="C5" s="5">
        <v>1164677148.0000012</v>
      </c>
      <c r="D5" s="11">
        <f>C5/$B$1</f>
        <v>0.17160683468546301</v>
      </c>
    </row>
    <row r="6" spans="1:4">
      <c r="A6" s="6">
        <v>3</v>
      </c>
      <c r="B6" s="17" t="s">
        <v>25</v>
      </c>
      <c r="C6" s="5">
        <v>934563507.10999954</v>
      </c>
      <c r="D6" s="11">
        <f t="shared" ref="D6:D31" si="0">C6/$B$1</f>
        <v>0.13770123810112916</v>
      </c>
    </row>
    <row r="7" spans="1:4">
      <c r="A7" s="6">
        <v>4</v>
      </c>
      <c r="B7" s="15" t="s">
        <v>3</v>
      </c>
      <c r="C7" s="5">
        <v>772227098.75999999</v>
      </c>
      <c r="D7" s="11">
        <f t="shared" si="0"/>
        <v>0.11378213121473719</v>
      </c>
    </row>
    <row r="8" spans="1:4">
      <c r="A8" s="6">
        <v>5</v>
      </c>
      <c r="B8" s="17" t="s">
        <v>13</v>
      </c>
      <c r="C8" s="5">
        <v>747708679.58000004</v>
      </c>
      <c r="D8" s="11">
        <f t="shared" si="0"/>
        <v>0.11016951778431457</v>
      </c>
    </row>
    <row r="9" spans="1:4" ht="17.25" customHeight="1">
      <c r="A9" s="6">
        <v>6</v>
      </c>
      <c r="B9" s="17" t="s">
        <v>15</v>
      </c>
      <c r="C9" s="5">
        <v>439475777.16999996</v>
      </c>
      <c r="D9" s="11">
        <f t="shared" si="0"/>
        <v>6.4753607616140407E-2</v>
      </c>
    </row>
    <row r="10" spans="1:4">
      <c r="A10" s="6">
        <v>7</v>
      </c>
      <c r="B10" s="19" t="s">
        <v>21</v>
      </c>
      <c r="C10" s="5">
        <v>420402230</v>
      </c>
      <c r="D10" s="11">
        <f t="shared" si="0"/>
        <v>6.1943257072482646E-2</v>
      </c>
    </row>
    <row r="11" spans="1:4">
      <c r="A11" s="6">
        <v>8</v>
      </c>
      <c r="B11" s="17" t="s">
        <v>7</v>
      </c>
      <c r="C11" s="5">
        <v>295831899</v>
      </c>
      <c r="D11" s="11">
        <f t="shared" si="0"/>
        <v>4.3588711149314605E-2</v>
      </c>
    </row>
    <row r="12" spans="1:4">
      <c r="A12" s="6">
        <v>9</v>
      </c>
      <c r="B12" s="17" t="s">
        <v>9</v>
      </c>
      <c r="C12" s="5">
        <v>199999848</v>
      </c>
      <c r="D12" s="11">
        <f t="shared" si="0"/>
        <v>2.946854491975805E-2</v>
      </c>
    </row>
    <row r="13" spans="1:4">
      <c r="A13" s="6">
        <v>10</v>
      </c>
      <c r="B13" s="17" t="s">
        <v>5</v>
      </c>
      <c r="C13" s="5">
        <v>126716354.72</v>
      </c>
      <c r="D13" s="11">
        <f t="shared" si="0"/>
        <v>1.8670747145439405E-2</v>
      </c>
    </row>
    <row r="14" spans="1:4">
      <c r="A14" s="6">
        <v>11</v>
      </c>
      <c r="B14" s="17" t="s">
        <v>76</v>
      </c>
      <c r="C14" s="5">
        <v>84944900</v>
      </c>
      <c r="D14" s="11">
        <f t="shared" si="0"/>
        <v>1.2516022518948892E-2</v>
      </c>
    </row>
    <row r="15" spans="1:4">
      <c r="A15" s="6">
        <v>12</v>
      </c>
      <c r="B15" s="17" t="s">
        <v>98</v>
      </c>
      <c r="C15" s="5">
        <v>76516600</v>
      </c>
      <c r="D15" s="11">
        <f t="shared" si="0"/>
        <v>1.1274172889407189E-2</v>
      </c>
    </row>
    <row r="16" spans="1:4">
      <c r="A16" s="6">
        <v>13</v>
      </c>
      <c r="B16" s="17" t="s">
        <v>97</v>
      </c>
      <c r="C16" s="5">
        <v>55540800</v>
      </c>
      <c r="D16" s="11">
        <f t="shared" si="0"/>
        <v>8.1835390178861423E-3</v>
      </c>
    </row>
    <row r="17" spans="1:4">
      <c r="A17" s="6">
        <v>14</v>
      </c>
      <c r="B17" s="17" t="s">
        <v>14</v>
      </c>
      <c r="C17" s="5">
        <v>48216077.560000002</v>
      </c>
      <c r="D17" s="11">
        <f t="shared" si="0"/>
        <v>7.1042936364201547E-3</v>
      </c>
    </row>
    <row r="18" spans="1:4">
      <c r="A18" s="6">
        <v>15</v>
      </c>
      <c r="B18" s="17" t="s">
        <v>73</v>
      </c>
      <c r="C18" s="5">
        <v>46057192</v>
      </c>
      <c r="D18" s="11">
        <f t="shared" si="0"/>
        <v>6.7861973141595637E-3</v>
      </c>
    </row>
    <row r="19" spans="1:4">
      <c r="A19" s="6">
        <v>16</v>
      </c>
      <c r="B19" s="17" t="s">
        <v>75</v>
      </c>
      <c r="C19" s="5">
        <v>22296987.199999999</v>
      </c>
      <c r="D19" s="11">
        <f t="shared" si="0"/>
        <v>3.2853013412213706E-3</v>
      </c>
    </row>
    <row r="20" spans="1:4">
      <c r="A20" s="6">
        <v>17</v>
      </c>
      <c r="B20" s="19" t="s">
        <v>17</v>
      </c>
      <c r="C20" s="5">
        <v>20487565</v>
      </c>
      <c r="D20" s="11">
        <f t="shared" si="0"/>
        <v>3.0186959417037298E-3</v>
      </c>
    </row>
    <row r="21" spans="1:4">
      <c r="A21" s="6">
        <v>18</v>
      </c>
      <c r="B21" s="17" t="s">
        <v>24</v>
      </c>
      <c r="C21" s="4">
        <v>18267940</v>
      </c>
      <c r="D21" s="11">
        <f t="shared" si="0"/>
        <v>2.691650098061299E-3</v>
      </c>
    </row>
    <row r="22" spans="1:4">
      <c r="A22" s="6">
        <v>19</v>
      </c>
      <c r="B22" s="17" t="s">
        <v>31</v>
      </c>
      <c r="C22" s="5">
        <v>17297120</v>
      </c>
      <c r="D22" s="11">
        <f t="shared" si="0"/>
        <v>2.5486067254533382E-3</v>
      </c>
    </row>
    <row r="23" spans="1:4">
      <c r="A23" s="6">
        <v>20</v>
      </c>
      <c r="B23" s="16" t="s">
        <v>23</v>
      </c>
      <c r="C23" s="5">
        <v>14351662</v>
      </c>
      <c r="D23" s="11">
        <f t="shared" si="0"/>
        <v>2.1146145887080106E-3</v>
      </c>
    </row>
    <row r="24" spans="1:4">
      <c r="A24" s="6">
        <v>21</v>
      </c>
      <c r="B24" s="17" t="s">
        <v>10</v>
      </c>
      <c r="C24" s="5">
        <v>12885051</v>
      </c>
      <c r="D24" s="11">
        <f t="shared" si="0"/>
        <v>1.8985199638095393E-3</v>
      </c>
    </row>
    <row r="25" spans="1:4">
      <c r="A25" s="6">
        <v>22</v>
      </c>
      <c r="B25" s="17" t="s">
        <v>16</v>
      </c>
      <c r="C25" s="5">
        <v>12253753</v>
      </c>
      <c r="D25" s="11">
        <f t="shared" si="0"/>
        <v>1.8055027257626714E-3</v>
      </c>
    </row>
    <row r="26" spans="1:4">
      <c r="A26" s="6">
        <v>23</v>
      </c>
      <c r="B26" s="17" t="s">
        <v>74</v>
      </c>
      <c r="C26" s="5">
        <v>9999176</v>
      </c>
      <c r="D26" s="11">
        <f t="shared" si="0"/>
        <v>1.4733069552961191E-3</v>
      </c>
    </row>
    <row r="27" spans="1:4">
      <c r="A27" s="6">
        <v>24</v>
      </c>
      <c r="B27" s="17" t="s">
        <v>71</v>
      </c>
      <c r="C27" s="5">
        <v>9635482</v>
      </c>
      <c r="D27" s="11">
        <f t="shared" si="0"/>
        <v>1.4197192496892303E-3</v>
      </c>
    </row>
    <row r="28" spans="1:4">
      <c r="A28" s="6">
        <v>25</v>
      </c>
      <c r="B28" s="17" t="s">
        <v>20</v>
      </c>
      <c r="C28" s="5">
        <v>7782670</v>
      </c>
      <c r="D28" s="11">
        <f t="shared" si="0"/>
        <v>1.146720673960979E-3</v>
      </c>
    </row>
    <row r="29" spans="1:4">
      <c r="A29" s="6">
        <v>26</v>
      </c>
      <c r="B29" s="16" t="s">
        <v>12</v>
      </c>
      <c r="C29" s="5">
        <v>5022305</v>
      </c>
      <c r="D29" s="11">
        <f t="shared" si="0"/>
        <v>7.4000066486663255E-4</v>
      </c>
    </row>
    <row r="30" spans="1:4">
      <c r="A30" s="6">
        <v>27</v>
      </c>
      <c r="B30" s="17" t="s">
        <v>22</v>
      </c>
      <c r="C30" s="5">
        <v>2849718.9</v>
      </c>
      <c r="D30" s="11">
        <f t="shared" si="0"/>
        <v>4.1988566617977378E-4</v>
      </c>
    </row>
    <row r="31" spans="1:4">
      <c r="A31" s="6">
        <v>28</v>
      </c>
      <c r="B31" s="17" t="s">
        <v>29</v>
      </c>
      <c r="C31" s="5">
        <v>1653223.95</v>
      </c>
      <c r="D31" s="11">
        <f t="shared" si="0"/>
        <v>2.4359070629391096E-4</v>
      </c>
    </row>
    <row r="32" spans="1:4" ht="30.75" customHeight="1">
      <c r="C32" s="12">
        <f>SUM(C4:C31)</f>
        <v>6786892550.8400011</v>
      </c>
      <c r="D32" s="13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2021-07-30T10:25:18Z</cp:lastPrinted>
  <dcterms:created xsi:type="dcterms:W3CDTF">2021-06-18T20:01:58Z</dcterms:created>
  <dcterms:modified xsi:type="dcterms:W3CDTF">2021-08-17T05:45:45Z</dcterms:modified>
</cp:coreProperties>
</file>