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5D47B90C-21F7-4629-B15B-EF3745C9BF26}" xr6:coauthVersionLast="36" xr6:coauthVersionMax="47" xr10:uidLastSave="{00000000-0000-0000-0000-000000000000}"/>
  <bookViews>
    <workbookView xWindow="-120" yWindow="-120" windowWidth="29040" windowHeight="15840" xr2:uid="{3DB04736-E254-4686-85CC-E8187C29BE40}"/>
  </bookViews>
  <sheets>
    <sheet name="specifikacija materijala" sheetId="1" r:id="rId1"/>
    <sheet name="uputstvo" sheetId="4" r:id="rId2"/>
    <sheet name="po dobavljačima" sheetId="2" state="hidden" r:id="rId3"/>
  </sheets>
  <definedNames>
    <definedName name="_xlnm._FilterDatabase" localSheetId="0" hidden="1">'specifikacija materijala'!$A$4:$O$22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 l="1"/>
  <c r="N14" i="1"/>
  <c r="O14" i="1" s="1"/>
  <c r="N12" i="1"/>
  <c r="O12" i="1" s="1"/>
  <c r="N10" i="1"/>
  <c r="O10" i="1" s="1"/>
  <c r="N8" i="1"/>
  <c r="O8" i="1" s="1"/>
  <c r="N18" i="1"/>
  <c r="O18" i="1" s="1"/>
  <c r="N5" i="1"/>
  <c r="N6" i="1" s="1"/>
  <c r="N17" i="1"/>
  <c r="O17" i="1" s="1"/>
  <c r="N16" i="1"/>
  <c r="O16" i="1" s="1"/>
  <c r="N13" i="1"/>
  <c r="O13" i="1" s="1"/>
  <c r="N11" i="1"/>
  <c r="O11" i="1" s="1"/>
  <c r="N9" i="1"/>
  <c r="O9" i="1" s="1"/>
  <c r="N19" i="1"/>
  <c r="O19" i="1" s="1"/>
  <c r="N7" i="1"/>
  <c r="N15" i="1"/>
  <c r="O15" i="1" s="1"/>
  <c r="L21" i="1" l="1"/>
  <c r="N20" i="1"/>
  <c r="O7" i="1"/>
  <c r="O20" i="1" s="1"/>
  <c r="O5" i="1"/>
  <c r="O6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21" i="1" l="1"/>
  <c r="D32" i="2"/>
  <c r="O21" i="1" l="1"/>
</calcChain>
</file>

<file path=xl/sharedStrings.xml><?xml version="1.0" encoding="utf-8"?>
<sst xmlns="http://schemas.openxmlformats.org/spreadsheetml/2006/main" count="170" uniqueCount="113">
  <si>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</si>
  <si>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</si>
  <si>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</si>
  <si>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</si>
  <si>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</si>
  <si>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</si>
  <si>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</si>
  <si>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VICOR</t>
  </si>
  <si>
    <t>SUPERLAB</t>
  </si>
  <si>
    <t>MAGNA PHARMACIA</t>
  </si>
  <si>
    <t>NEOMEDICA</t>
  </si>
  <si>
    <t>YUNICOM</t>
  </si>
  <si>
    <t>PROMEDIA</t>
  </si>
  <si>
    <t>EURODIJAGNOSTIKA</t>
  </si>
  <si>
    <t>SCORE</t>
  </si>
  <si>
    <t>MEDIAKTIVA</t>
  </si>
  <si>
    <t>INTERLAB</t>
  </si>
  <si>
    <t>12x2ml</t>
  </si>
  <si>
    <t>1000 komada</t>
  </si>
  <si>
    <t>DIAGON</t>
  </si>
  <si>
    <t>Reagensi i potrošni materijal za aparat Diagon POC Coag S</t>
  </si>
  <si>
    <t xml:space="preserve">Coag S INR Test </t>
  </si>
  <si>
    <t>1x25 testova</t>
  </si>
  <si>
    <t>Reagensi i potrošni materijal za aparat koagulometar Diagon Coag 2D I Coag 4D</t>
  </si>
  <si>
    <t>Dia PT Liquid</t>
  </si>
  <si>
    <t>Dia PT 5</t>
  </si>
  <si>
    <t>10x5ml</t>
  </si>
  <si>
    <t>Dia -PTT Liquid</t>
  </si>
  <si>
    <t>6x2ml</t>
  </si>
  <si>
    <t>Fibrinogen</t>
  </si>
  <si>
    <t>12x5 ml</t>
  </si>
  <si>
    <t xml:space="preserve">Dia Ca hlorid </t>
  </si>
  <si>
    <t>12x4ml</t>
  </si>
  <si>
    <t>Dia Imidazol</t>
  </si>
  <si>
    <t>12x15 ml</t>
  </si>
  <si>
    <t>Kontrolna plazma I-II</t>
  </si>
  <si>
    <t>20x1ml</t>
  </si>
  <si>
    <t>10x1ml</t>
  </si>
  <si>
    <t>Kivete za koagulometar 2D,4D</t>
  </si>
  <si>
    <t>Dia-D-Dimer</t>
  </si>
  <si>
    <t>3x2,5ml</t>
  </si>
  <si>
    <t>2.	Dia-Cont DDimer I-II</t>
  </si>
  <si>
    <t>2x5x1ml</t>
  </si>
  <si>
    <t>REMED</t>
  </si>
  <si>
    <t>REMED/STIGA</t>
  </si>
  <si>
    <t>BIOTEC MEDICAL</t>
  </si>
  <si>
    <t>DIALAB</t>
  </si>
  <si>
    <t>ADOC</t>
  </si>
  <si>
    <t>PRIMAX</t>
  </si>
  <si>
    <t>MIT</t>
  </si>
  <si>
    <t>ELITECH</t>
  </si>
  <si>
    <t>UNI-CHEM</t>
  </si>
  <si>
    <t>elta 90</t>
  </si>
  <si>
    <t>BIOMEDICA MP</t>
  </si>
  <si>
    <t>VIVOGEN</t>
  </si>
  <si>
    <t>ALLURA MED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</si>
  <si>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</si>
  <si>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</si>
  <si>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</si>
  <si>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</si>
  <si>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</si>
  <si>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</si>
  <si>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</si>
  <si>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</si>
  <si>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</si>
  <si>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</si>
  <si>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</si>
  <si>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</si>
  <si>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</si>
  <si>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40</t>
  </si>
  <si>
    <t>Партија 41</t>
  </si>
  <si>
    <t>УПУТСТВО:</t>
  </si>
  <si>
    <t>Привредни субјекат/понуђач попуњава образац уношењем следећих података у одговарајућа поља: заштићени назив понуђеног добра (колона: заштићени назив) и назив произвођача понуђеног добра (колона: произвођач).</t>
  </si>
  <si>
    <t>У образац "Спецификација материјала са ценама " уносе се  јединичне цене  за сваку ставку обухваћену партијом за коју се подноси понуда. Јединичне цене уносе се без ПДВ-а, заокружене на две децимале. У образац се у колони стопа ПДВ уноси и одговарајућа стопа ПДВ за сваку понуђену ставку. У образац није потребно уносити вредности из осталих колона, које се саме обрачунавају према унапред задатим формулама (укупна цена без ПДВ-а, износ ПДВ-а, укупна цена са ПДВ-ом). Ако се у Обрасцу констатује рачунска грешка, иста ће бити отклоњена руководећи се јединичном ценом.</t>
  </si>
  <si>
    <t>Понуђач, за једну ставку, може да понуди један или више заштићених назива. За свако понуђено добро понуђач је дужан да унесе тражене податке (заштићени назив добра и назив произвођача). Збир „укупних цена без ПДВ-а“ за добра који су обухваћени конкретном позицијом/партијом из обрасца ,,Спецификација материјала са ценама ", представља „јединичну цену“ позиције из е-каталога, коју понуђач уписује приликом попуњавања истог.</t>
  </si>
  <si>
    <t>Рок испоруке се уноси у сатима, при чему не може бити краћи од 24 сата ни дужи од 72 сата, oд дана пријема писменог захтева купца.</t>
  </si>
  <si>
    <t>Партија 40 укупно</t>
  </si>
  <si>
    <t>Партија 41 укупно</t>
  </si>
  <si>
    <t>CoagS INR TEST KIT (1x25pcs)</t>
  </si>
  <si>
    <t>Diagon Kft</t>
  </si>
  <si>
    <t>Dia-PT LIQUID</t>
  </si>
  <si>
    <t>Diagon Ltd</t>
  </si>
  <si>
    <t>Dia-PT 5</t>
  </si>
  <si>
    <t>Dia-PTT LIQUID</t>
  </si>
  <si>
    <t>Dia-FIB</t>
  </si>
  <si>
    <t>Dia-CaCl2</t>
  </si>
  <si>
    <t>Dia-IMIDAZOL</t>
  </si>
  <si>
    <t>Dia-CONT I.II</t>
  </si>
  <si>
    <t>Coag D Cuvettes</t>
  </si>
  <si>
    <t>Dia-D-DIMER</t>
  </si>
  <si>
    <t>Dia-CONT Ddi I-II</t>
  </si>
  <si>
    <t>Diagon Adria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</si>
  <si>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</si>
  <si>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</si>
  <si>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</si>
  <si>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Јединична цена без ПДВ-а</t>
  </si>
  <si>
    <t>Укупна цена без ПДВ-а</t>
  </si>
  <si>
    <t>Укупна цена са ПДВ-ом</t>
  </si>
  <si>
    <t>Шифра</t>
  </si>
  <si>
    <t>RGN210568</t>
  </si>
  <si>
    <t>RGN210569</t>
  </si>
  <si>
    <t>RGN210570</t>
  </si>
  <si>
    <t>RGN210571</t>
  </si>
  <si>
    <t>RGN210572</t>
  </si>
  <si>
    <t>RGN210573</t>
  </si>
  <si>
    <t>RGN210574</t>
  </si>
  <si>
    <t>RGN210575</t>
  </si>
  <si>
    <t>RGN210576</t>
  </si>
  <si>
    <t>RGN210577</t>
  </si>
  <si>
    <t>RGN210578</t>
  </si>
  <si>
    <t>RGN210579</t>
  </si>
  <si>
    <t>RGN210580</t>
  </si>
  <si>
    <t>RGN210581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</si>
</sst>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4" fillId="0" borderId="0" xfId="0" applyNumberFormat="1" applyFont="1"/>
    <xf numFmtId="4" fontId="4" fillId="0" borderId="0" xfId="0" applyNumberFormat="1" applyFont="1"/>
    <xf numFmtId="0" fontId="32" fillId="0" borderId="0" xfId="0" applyFont="1" applyFill="1"/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D6C70BD3-5D9E-4C53-8E3D-B149004DA734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99954EF3-53E3-4749-9910-01CC302EFAB3}"/>
    <cellStyle name="Normal 10 2" xfId="20" xr:uid="{00000000-0005-0000-0000-000030000000}"/>
    <cellStyle name="Normal 11" xfId="3" xr:uid="{D66B5EFB-AA6F-4EEA-AA5E-3262B05D1EA9}"/>
    <cellStyle name="Normal 11 2" xfId="23" xr:uid="{00000000-0005-0000-0000-000031000000}"/>
    <cellStyle name="Normal 13" xfId="22" xr:uid="{00000000-0005-0000-0000-000032000000}"/>
    <cellStyle name="Normal 13 2" xfId="97" xr:uid="{00000000-0005-0000-0000-000033000000}"/>
    <cellStyle name="Normal 13 3" xfId="105" xr:uid="{00000000-0005-0000-0000-000034000000}"/>
    <cellStyle name="Normal 16" xfId="21" xr:uid="{00000000-0005-0000-0000-000035000000}"/>
    <cellStyle name="Normal 2" xfId="7" xr:uid="{08992F3F-FCED-48EE-B941-44246C1761F4}"/>
    <cellStyle name="Normal 2 16" xfId="14" xr:uid="{ACC12F21-D841-4859-9416-ABF3E8A80455}"/>
    <cellStyle name="Normal 2 17" xfId="15" xr:uid="{00000000-0005-0000-0000-000038000000}"/>
    <cellStyle name="Normal 2 18" xfId="19" xr:uid="{00000000-0005-0000-0000-000039000000}"/>
    <cellStyle name="Normal 2 18 2" xfId="98" xr:uid="{00000000-0005-0000-0000-00003A000000}"/>
    <cellStyle name="Normal 2 18 3" xfId="104" xr:uid="{00000000-0005-0000-0000-00003B000000}"/>
    <cellStyle name="Normal 2 2" xfId="65" xr:uid="{00000000-0005-0000-0000-00003C000000}"/>
    <cellStyle name="Normal 2 2 2" xfId="82" xr:uid="{00000000-0005-0000-0000-00003D000000}"/>
    <cellStyle name="Normal 2 3" xfId="64" xr:uid="{00000000-0005-0000-0000-00003E000000}"/>
    <cellStyle name="Normal 2 3 2" xfId="99" xr:uid="{00000000-0005-0000-0000-00003F000000}"/>
    <cellStyle name="Normal 2 4" xfId="81" xr:uid="{00000000-0005-0000-0000-000040000000}"/>
    <cellStyle name="Normal 3" xfId="8" xr:uid="{8FC5F0C4-EAE5-4B5E-AEE7-F89AC75F0A82}"/>
    <cellStyle name="Normal 3 2" xfId="9" xr:uid="{73C15E06-4A9E-46B3-8DFF-89D5E5D1121F}"/>
    <cellStyle name="Normal 3 2 2" xfId="100" xr:uid="{00000000-0005-0000-0000-000043000000}"/>
    <cellStyle name="Normal 3 3" xfId="16" xr:uid="{00000000-0005-0000-0000-000041000000}"/>
    <cellStyle name="Normal 4" xfId="18" xr:uid="{00000000-0005-0000-0000-000044000000}"/>
    <cellStyle name="Normal 4 2" xfId="66" xr:uid="{00000000-0005-0000-0000-000045000000}"/>
    <cellStyle name="Normal 4 2 2" xfId="84" xr:uid="{00000000-0005-0000-0000-000046000000}"/>
    <cellStyle name="Normal 4 3" xfId="83" xr:uid="{00000000-0005-0000-0000-000047000000}"/>
    <cellStyle name="Normal 4 3 2" xfId="101" xr:uid="{00000000-0005-0000-0000-000048000000}"/>
    <cellStyle name="Normal 5" xfId="2" xr:uid="{C28C39C8-4A3A-41D1-BB8A-6F84903E324E}"/>
    <cellStyle name="Normal 5 2" xfId="67" xr:uid="{00000000-0005-0000-0000-00004A000000}"/>
    <cellStyle name="Normal 5 3" xfId="102" xr:uid="{00000000-0005-0000-0000-00004B000000}"/>
    <cellStyle name="Normal 6" xfId="5" xr:uid="{C1D72484-C825-4130-90A6-E1369A96FB8A}"/>
    <cellStyle name="Normal 6 2" xfId="85" xr:uid="{00000000-0005-0000-0000-00004D000000}"/>
    <cellStyle name="Normal 6 3" xfId="68" xr:uid="{00000000-0005-0000-0000-00004C000000}"/>
    <cellStyle name="Normal 7" xfId="4" xr:uid="{3CFCAE5F-55B4-4252-8961-AE69D9583408}"/>
    <cellStyle name="Normal 7 2" xfId="69" xr:uid="{00000000-0005-0000-0000-00004F000000}"/>
    <cellStyle name="Normal 8" xfId="13" xr:uid="{F0303BEF-86D2-4CE5-BE40-F4E14D86B53F}"/>
    <cellStyle name="Normal 9" xfId="25" xr:uid="{00000000-0005-0000-0000-000051000000}"/>
    <cellStyle name="Normal 9 2" xfId="103" xr:uid="{00000000-0005-0000-0000-000052000000}"/>
    <cellStyle name="Normal_Priznto djuture" xfId="1" xr:uid="{1E733330-DAE3-4702-9D47-91C3A82FEF2C}"/>
    <cellStyle name="Note 2" xfId="70" xr:uid="{00000000-0005-0000-0000-000054000000}"/>
    <cellStyle name="Note 2 2" xfId="78" xr:uid="{00000000-0005-0000-0000-000055000000}"/>
    <cellStyle name="Note 2 3" xfId="94" xr:uid="{00000000-0005-0000-0000-000056000000}"/>
    <cellStyle name="Output 2" xfId="71" xr:uid="{00000000-0005-0000-0000-000057000000}"/>
    <cellStyle name="Output 2 2" xfId="79" xr:uid="{00000000-0005-0000-0000-000058000000}"/>
    <cellStyle name="Output 2 3" xfId="86" xr:uid="{00000000-0005-0000-0000-000059000000}"/>
    <cellStyle name="Output 2 4" xfId="88" xr:uid="{00000000-0005-0000-0000-00005A000000}"/>
    <cellStyle name="Output 2 5" xfId="92" xr:uid="{00000000-0005-0000-0000-00005B000000}"/>
    <cellStyle name="Percent 2" xfId="72" xr:uid="{00000000-0005-0000-0000-00005C000000}"/>
    <cellStyle name="Standard 2" xfId="12" xr:uid="{AF2EA7BD-E7F6-4AE8-944B-333DB9CEDD70}"/>
    <cellStyle name="Standard 3" xfId="11" xr:uid="{90BEB29F-3889-41C7-AB3E-5424EEB9A051}"/>
    <cellStyle name="Title 2" xfId="73" xr:uid="{00000000-0005-0000-0000-00005D000000}"/>
    <cellStyle name="Total 2" xfId="74" xr:uid="{00000000-0005-0000-0000-00005E000000}"/>
    <cellStyle name="Total 2 2" xfId="80" xr:uid="{00000000-0005-0000-0000-00005F000000}"/>
    <cellStyle name="Total 2 3" xfId="87" xr:uid="{00000000-0005-0000-0000-000060000000}"/>
    <cellStyle name="Total 2 4" xfId="89" xr:uid="{00000000-0005-0000-0000-000061000000}"/>
    <cellStyle name="Total 2 5" xfId="93" xr:uid="{00000000-0005-0000-0000-000062000000}"/>
    <cellStyle name="Warning Text 2" xfId="75" xr:uid="{00000000-0005-0000-0000-000063000000}"/>
    <cellStyle name="Нормалан 2" xfId="17" xr:uid="{00000000-0005-0000-0000-000064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2ADE-0840-4B01-AB0B-3ED5B88242B2}">
  <sheetPr>
    <pageSetUpPr fitToPage="1"/>
  </sheetPr>
  <dimension ref="A1:O21"/>
  <sheetViews>
    <sheetView tabSelected="1" zoomScale="90" zoomScaleNormal="90" workbookViewId="0">
      <pane xSplit="3" ySplit="4" topLeftCell="D8" activePane="bottomRight" state="frozen"/>
      <selection pane="topRight" activeCell="F1" sqref="F1"/>
      <selection pane="bottomLeft" activeCell="A2" sqref="A2"/>
      <selection pane="bottomRight" activeCell="E7" sqref="E7:E19"/>
    </sheetView>
  </sheetViews>
  <sheetFormatPr defaultRowHeight="12" outlineLevelRow="2"/>
  <cols>
    <col min="1" max="1" width="16.7109375" style="26" customWidth="1"/>
    <col min="2" max="2" width="28.85546875" style="9" customWidth="1"/>
    <col min="3" max="3" width="9.140625" style="9"/>
    <col min="4" max="5" width="20.5703125" style="9" customWidth="1"/>
    <col min="6" max="6" width="10.7109375" style="9" customWidth="1"/>
    <col min="7" max="7" width="14" style="9" customWidth="1"/>
    <col min="8" max="9" width="20.140625" style="9" customWidth="1"/>
    <col min="10" max="10" width="14.140625" style="11" bestFit="1" customWidth="1"/>
    <col min="11" max="11" width="16.42578125" style="25" customWidth="1"/>
    <col min="12" max="12" width="18.140625" style="25" customWidth="1"/>
    <col min="13" max="13" width="13.28515625" style="24" customWidth="1"/>
    <col min="14" max="15" width="16.140625" style="2" customWidth="1"/>
    <col min="16" max="16384" width="9.140625" style="2"/>
  </cols>
  <sheetData>
    <row r="1" spans="1:15" s="38" customFormat="1" ht="24" customHeight="1">
      <c r="A1" s="43" t="s">
        <v>93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39" customFormat="1" ht="24" customHeight="1">
      <c r="A2" s="44" t="s">
        <v>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s="38" customFormat="1" ht="24.75" customHeight="1">
      <c r="A3" s="45" t="s">
        <v>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24">
      <c r="A4" s="1" t="s">
        <v>63</v>
      </c>
      <c r="B4" s="1" t="s">
        <v>0</v>
      </c>
      <c r="C4" s="1" t="s">
        <v>64</v>
      </c>
      <c r="D4" s="1" t="s">
        <v>1</v>
      </c>
      <c r="E4" s="1" t="s">
        <v>98</v>
      </c>
      <c r="F4" s="1" t="s">
        <v>61</v>
      </c>
      <c r="G4" s="1" t="s">
        <v>62</v>
      </c>
      <c r="H4" s="1" t="s">
        <v>66</v>
      </c>
      <c r="I4" s="1" t="s">
        <v>2</v>
      </c>
      <c r="J4" s="1" t="s">
        <v>65</v>
      </c>
      <c r="K4" s="21" t="s">
        <v>95</v>
      </c>
      <c r="L4" s="21" t="s">
        <v>96</v>
      </c>
      <c r="M4" s="22" t="s">
        <v>67</v>
      </c>
      <c r="N4" s="1" t="s">
        <v>68</v>
      </c>
      <c r="O4" s="1" t="s">
        <v>97</v>
      </c>
    </row>
    <row r="5" spans="1:15" ht="35.25" customHeight="1" outlineLevel="2" thickBot="1">
      <c r="A5" s="27" t="s">
        <v>69</v>
      </c>
      <c r="B5" s="6" t="s">
        <v>20</v>
      </c>
      <c r="C5" s="3">
        <v>1</v>
      </c>
      <c r="D5" s="6" t="s">
        <v>21</v>
      </c>
      <c r="E5" s="6" t="s">
        <v>99</v>
      </c>
      <c r="F5" s="6" t="s">
        <v>4</v>
      </c>
      <c r="G5" s="6" t="s">
        <v>22</v>
      </c>
      <c r="H5" s="31" t="s">
        <v>78</v>
      </c>
      <c r="I5" s="31" t="s">
        <v>79</v>
      </c>
      <c r="J5" s="8"/>
      <c r="K5" s="32">
        <v>3550</v>
      </c>
      <c r="L5" s="4">
        <f t="shared" ref="L5:L15" si="0">J5*K5</f>
        <v>0</v>
      </c>
      <c r="M5" s="23">
        <v>0.2</v>
      </c>
      <c r="N5" s="4">
        <f t="shared" ref="N5:N15" si="1">L5*M5</f>
        <v>0</v>
      </c>
      <c r="O5" s="4">
        <f t="shared" ref="O5:O15" si="2">L5+N5</f>
        <v>0</v>
      </c>
    </row>
    <row r="6" spans="1:15" customFormat="1" ht="15.75" thickBot="1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2"/>
      <c r="L6" s="28">
        <f>SUBTOTAL(9,L5:L5)</f>
        <v>0</v>
      </c>
      <c r="M6" s="29"/>
      <c r="N6" s="30">
        <f>SUBTOTAL(9,N5:N5)</f>
        <v>0</v>
      </c>
      <c r="O6" s="30">
        <f>SUBTOTAL(9,O5:O5)</f>
        <v>0</v>
      </c>
    </row>
    <row r="7" spans="1:15" ht="36" outlineLevel="2">
      <c r="A7" s="27" t="s">
        <v>70</v>
      </c>
      <c r="B7" s="6" t="s">
        <v>23</v>
      </c>
      <c r="C7" s="3">
        <v>1</v>
      </c>
      <c r="D7" s="6" t="s">
        <v>24</v>
      </c>
      <c r="E7" s="46" t="s">
        <v>100</v>
      </c>
      <c r="F7" s="6" t="s">
        <v>4</v>
      </c>
      <c r="G7" s="6" t="s">
        <v>17</v>
      </c>
      <c r="H7" s="33" t="s">
        <v>80</v>
      </c>
      <c r="I7" s="33" t="s">
        <v>81</v>
      </c>
      <c r="J7" s="8"/>
      <c r="K7" s="36">
        <v>7680</v>
      </c>
      <c r="L7" s="4">
        <f t="shared" si="0"/>
        <v>0</v>
      </c>
      <c r="M7" s="23">
        <v>0.2</v>
      </c>
      <c r="N7" s="4">
        <f t="shared" si="1"/>
        <v>0</v>
      </c>
      <c r="O7" s="4">
        <f t="shared" si="2"/>
        <v>0</v>
      </c>
    </row>
    <row r="8" spans="1:15" ht="36" outlineLevel="2">
      <c r="A8" s="27" t="s">
        <v>70</v>
      </c>
      <c r="B8" s="6" t="s">
        <v>23</v>
      </c>
      <c r="C8" s="3">
        <v>2</v>
      </c>
      <c r="D8" s="6" t="s">
        <v>25</v>
      </c>
      <c r="E8" s="46" t="s">
        <v>101</v>
      </c>
      <c r="F8" s="6" t="s">
        <v>4</v>
      </c>
      <c r="G8" s="6" t="s">
        <v>26</v>
      </c>
      <c r="H8" s="34" t="s">
        <v>82</v>
      </c>
      <c r="I8" s="34" t="s">
        <v>81</v>
      </c>
      <c r="J8" s="8"/>
      <c r="K8" s="7">
        <v>7906</v>
      </c>
      <c r="L8" s="4">
        <f t="shared" si="0"/>
        <v>0</v>
      </c>
      <c r="M8" s="23">
        <v>0.2</v>
      </c>
      <c r="N8" s="4">
        <f t="shared" si="1"/>
        <v>0</v>
      </c>
      <c r="O8" s="4">
        <f t="shared" si="2"/>
        <v>0</v>
      </c>
    </row>
    <row r="9" spans="1:15" ht="36" outlineLevel="2">
      <c r="A9" s="27" t="s">
        <v>70</v>
      </c>
      <c r="B9" s="6" t="s">
        <v>23</v>
      </c>
      <c r="C9" s="3">
        <v>3</v>
      </c>
      <c r="D9" s="6" t="s">
        <v>27</v>
      </c>
      <c r="E9" s="46" t="s">
        <v>102</v>
      </c>
      <c r="F9" s="6" t="s">
        <v>4</v>
      </c>
      <c r="G9" s="6" t="s">
        <v>28</v>
      </c>
      <c r="H9" s="34" t="s">
        <v>83</v>
      </c>
      <c r="I9" s="34" t="s">
        <v>81</v>
      </c>
      <c r="J9" s="8"/>
      <c r="K9" s="7">
        <v>5120</v>
      </c>
      <c r="L9" s="4">
        <f t="shared" si="0"/>
        <v>0</v>
      </c>
      <c r="M9" s="23">
        <v>0.2</v>
      </c>
      <c r="N9" s="4">
        <f t="shared" si="1"/>
        <v>0</v>
      </c>
      <c r="O9" s="4">
        <f t="shared" si="2"/>
        <v>0</v>
      </c>
    </row>
    <row r="10" spans="1:15" ht="36" outlineLevel="2">
      <c r="A10" s="27" t="s">
        <v>70</v>
      </c>
      <c r="B10" s="6" t="s">
        <v>23</v>
      </c>
      <c r="C10" s="3">
        <v>4</v>
      </c>
      <c r="D10" s="6" t="s">
        <v>29</v>
      </c>
      <c r="E10" s="46" t="s">
        <v>103</v>
      </c>
      <c r="F10" s="6" t="s">
        <v>4</v>
      </c>
      <c r="G10" s="6" t="s">
        <v>17</v>
      </c>
      <c r="H10" s="34" t="s">
        <v>84</v>
      </c>
      <c r="I10" s="34" t="s">
        <v>81</v>
      </c>
      <c r="J10" s="8"/>
      <c r="K10" s="7">
        <v>8350</v>
      </c>
      <c r="L10" s="4">
        <f t="shared" si="0"/>
        <v>0</v>
      </c>
      <c r="M10" s="23">
        <v>0.2</v>
      </c>
      <c r="N10" s="4">
        <f t="shared" si="1"/>
        <v>0</v>
      </c>
      <c r="O10" s="4">
        <f t="shared" si="2"/>
        <v>0</v>
      </c>
    </row>
    <row r="11" spans="1:15" ht="36" outlineLevel="2">
      <c r="A11" s="27" t="s">
        <v>70</v>
      </c>
      <c r="B11" s="6" t="s">
        <v>23</v>
      </c>
      <c r="C11" s="3">
        <v>5</v>
      </c>
      <c r="D11" s="6" t="s">
        <v>29</v>
      </c>
      <c r="E11" s="46" t="s">
        <v>104</v>
      </c>
      <c r="F11" s="6" t="s">
        <v>4</v>
      </c>
      <c r="G11" s="6" t="s">
        <v>30</v>
      </c>
      <c r="H11" s="34" t="s">
        <v>84</v>
      </c>
      <c r="I11" s="34" t="s">
        <v>81</v>
      </c>
      <c r="J11" s="8"/>
      <c r="K11" s="7">
        <v>22200</v>
      </c>
      <c r="L11" s="4">
        <f t="shared" si="0"/>
        <v>0</v>
      </c>
      <c r="M11" s="23">
        <v>0.2</v>
      </c>
      <c r="N11" s="4">
        <f t="shared" si="1"/>
        <v>0</v>
      </c>
      <c r="O11" s="4">
        <f t="shared" si="2"/>
        <v>0</v>
      </c>
    </row>
    <row r="12" spans="1:15" ht="36" outlineLevel="2">
      <c r="A12" s="27" t="s">
        <v>70</v>
      </c>
      <c r="B12" s="6" t="s">
        <v>23</v>
      </c>
      <c r="C12" s="3">
        <v>6</v>
      </c>
      <c r="D12" s="6" t="s">
        <v>31</v>
      </c>
      <c r="E12" s="46" t="s">
        <v>105</v>
      </c>
      <c r="F12" s="6" t="s">
        <v>4</v>
      </c>
      <c r="G12" s="6" t="s">
        <v>32</v>
      </c>
      <c r="H12" s="34" t="s">
        <v>85</v>
      </c>
      <c r="I12" s="34" t="s">
        <v>81</v>
      </c>
      <c r="J12" s="8"/>
      <c r="K12" s="7">
        <v>1380</v>
      </c>
      <c r="L12" s="4">
        <f t="shared" si="0"/>
        <v>0</v>
      </c>
      <c r="M12" s="23">
        <v>0.2</v>
      </c>
      <c r="N12" s="4">
        <f t="shared" si="1"/>
        <v>0</v>
      </c>
      <c r="O12" s="4">
        <f t="shared" si="2"/>
        <v>0</v>
      </c>
    </row>
    <row r="13" spans="1:15" ht="36" outlineLevel="2">
      <c r="A13" s="27" t="s">
        <v>70</v>
      </c>
      <c r="B13" s="6" t="s">
        <v>23</v>
      </c>
      <c r="C13" s="3">
        <v>7</v>
      </c>
      <c r="D13" s="6" t="s">
        <v>33</v>
      </c>
      <c r="E13" s="46" t="s">
        <v>106</v>
      </c>
      <c r="F13" s="6" t="s">
        <v>4</v>
      </c>
      <c r="G13" s="6" t="s">
        <v>34</v>
      </c>
      <c r="H13" s="34" t="s">
        <v>86</v>
      </c>
      <c r="I13" s="34" t="s">
        <v>81</v>
      </c>
      <c r="J13" s="8"/>
      <c r="K13" s="7">
        <v>2500</v>
      </c>
      <c r="L13" s="4">
        <f t="shared" si="0"/>
        <v>0</v>
      </c>
      <c r="M13" s="23">
        <v>0.2</v>
      </c>
      <c r="N13" s="4">
        <f t="shared" si="1"/>
        <v>0</v>
      </c>
      <c r="O13" s="4">
        <f t="shared" si="2"/>
        <v>0</v>
      </c>
    </row>
    <row r="14" spans="1:15" ht="36" outlineLevel="2">
      <c r="A14" s="27" t="s">
        <v>70</v>
      </c>
      <c r="B14" s="6" t="s">
        <v>23</v>
      </c>
      <c r="C14" s="3">
        <v>8</v>
      </c>
      <c r="D14" s="6" t="s">
        <v>35</v>
      </c>
      <c r="E14" s="46" t="s">
        <v>107</v>
      </c>
      <c r="F14" s="6" t="s">
        <v>4</v>
      </c>
      <c r="G14" s="6" t="s">
        <v>36</v>
      </c>
      <c r="H14" s="34" t="s">
        <v>87</v>
      </c>
      <c r="I14" s="34" t="s">
        <v>81</v>
      </c>
      <c r="J14" s="8"/>
      <c r="K14" s="7">
        <v>11400</v>
      </c>
      <c r="L14" s="4">
        <f t="shared" si="0"/>
        <v>0</v>
      </c>
      <c r="M14" s="23">
        <v>0.2</v>
      </c>
      <c r="N14" s="4">
        <f t="shared" si="1"/>
        <v>0</v>
      </c>
      <c r="O14" s="4">
        <f t="shared" si="2"/>
        <v>0</v>
      </c>
    </row>
    <row r="15" spans="1:15" ht="36" outlineLevel="2">
      <c r="A15" s="27" t="s">
        <v>70</v>
      </c>
      <c r="B15" s="6" t="s">
        <v>23</v>
      </c>
      <c r="C15" s="3">
        <v>9</v>
      </c>
      <c r="D15" s="6" t="s">
        <v>35</v>
      </c>
      <c r="E15" s="46" t="s">
        <v>108</v>
      </c>
      <c r="F15" s="6" t="s">
        <v>4</v>
      </c>
      <c r="G15" s="6" t="s">
        <v>37</v>
      </c>
      <c r="H15" s="34" t="s">
        <v>87</v>
      </c>
      <c r="I15" s="34" t="s">
        <v>81</v>
      </c>
      <c r="J15" s="8"/>
      <c r="K15" s="7">
        <v>5700</v>
      </c>
      <c r="L15" s="4">
        <f t="shared" si="0"/>
        <v>0</v>
      </c>
      <c r="M15" s="23">
        <v>0.2</v>
      </c>
      <c r="N15" s="4">
        <f t="shared" si="1"/>
        <v>0</v>
      </c>
      <c r="O15" s="4">
        <f t="shared" si="2"/>
        <v>0</v>
      </c>
    </row>
    <row r="16" spans="1:15" ht="36" outlineLevel="2">
      <c r="A16" s="27" t="s">
        <v>70</v>
      </c>
      <c r="B16" s="6" t="s">
        <v>23</v>
      </c>
      <c r="C16" s="3">
        <v>10</v>
      </c>
      <c r="D16" s="6" t="s">
        <v>38</v>
      </c>
      <c r="E16" s="46" t="s">
        <v>109</v>
      </c>
      <c r="F16" s="6" t="s">
        <v>4</v>
      </c>
      <c r="G16" s="6" t="s">
        <v>18</v>
      </c>
      <c r="H16" s="34" t="s">
        <v>88</v>
      </c>
      <c r="I16" s="34" t="s">
        <v>81</v>
      </c>
      <c r="J16" s="8"/>
      <c r="K16" s="7">
        <v>6500</v>
      </c>
      <c r="L16" s="4">
        <f t="shared" ref="L16:L19" si="3">J16*K16</f>
        <v>0</v>
      </c>
      <c r="M16" s="23">
        <v>0.2</v>
      </c>
      <c r="N16" s="4">
        <f t="shared" ref="N16:N19" si="4">L16*M16</f>
        <v>0</v>
      </c>
      <c r="O16" s="4">
        <f t="shared" ref="O16:O19" si="5">L16+N16</f>
        <v>0</v>
      </c>
    </row>
    <row r="17" spans="1:15" ht="36" outlineLevel="2">
      <c r="A17" s="27" t="s">
        <v>70</v>
      </c>
      <c r="B17" s="6" t="s">
        <v>23</v>
      </c>
      <c r="C17" s="3">
        <v>11</v>
      </c>
      <c r="D17" s="6" t="s">
        <v>27</v>
      </c>
      <c r="E17" s="46" t="s">
        <v>110</v>
      </c>
      <c r="F17" s="6" t="s">
        <v>4</v>
      </c>
      <c r="G17" s="6" t="s">
        <v>17</v>
      </c>
      <c r="H17" s="34" t="s">
        <v>83</v>
      </c>
      <c r="I17" s="34" t="s">
        <v>81</v>
      </c>
      <c r="J17" s="8"/>
      <c r="K17" s="7">
        <v>10240</v>
      </c>
      <c r="L17" s="4">
        <f t="shared" si="3"/>
        <v>0</v>
      </c>
      <c r="M17" s="23">
        <v>0.2</v>
      </c>
      <c r="N17" s="4">
        <f t="shared" si="4"/>
        <v>0</v>
      </c>
      <c r="O17" s="4">
        <f t="shared" si="5"/>
        <v>0</v>
      </c>
    </row>
    <row r="18" spans="1:15" customFormat="1" ht="36" outlineLevel="2">
      <c r="A18" s="27" t="s">
        <v>70</v>
      </c>
      <c r="B18" s="6" t="s">
        <v>23</v>
      </c>
      <c r="C18" s="3">
        <v>12</v>
      </c>
      <c r="D18" s="6" t="s">
        <v>39</v>
      </c>
      <c r="E18" s="46" t="s">
        <v>111</v>
      </c>
      <c r="F18" s="6" t="s">
        <v>4</v>
      </c>
      <c r="G18" s="6" t="s">
        <v>40</v>
      </c>
      <c r="H18" s="34" t="s">
        <v>89</v>
      </c>
      <c r="I18" s="34" t="s">
        <v>81</v>
      </c>
      <c r="J18" s="8"/>
      <c r="K18" s="7">
        <v>46800</v>
      </c>
      <c r="L18" s="4">
        <f t="shared" si="3"/>
        <v>0</v>
      </c>
      <c r="M18" s="23">
        <v>0.2</v>
      </c>
      <c r="N18" s="4">
        <f t="shared" si="4"/>
        <v>0</v>
      </c>
      <c r="O18" s="4">
        <f t="shared" si="5"/>
        <v>0</v>
      </c>
    </row>
    <row r="19" spans="1:15" customFormat="1" ht="36.75" outlineLevel="2" thickBot="1">
      <c r="A19" s="27" t="s">
        <v>70</v>
      </c>
      <c r="B19" s="6" t="s">
        <v>23</v>
      </c>
      <c r="C19" s="3">
        <v>13</v>
      </c>
      <c r="D19" s="6" t="s">
        <v>41</v>
      </c>
      <c r="E19" s="46" t="s">
        <v>112</v>
      </c>
      <c r="F19" s="6" t="s">
        <v>4</v>
      </c>
      <c r="G19" s="6" t="s">
        <v>42</v>
      </c>
      <c r="H19" s="35" t="s">
        <v>90</v>
      </c>
      <c r="I19" s="35" t="s">
        <v>81</v>
      </c>
      <c r="J19" s="8"/>
      <c r="K19" s="37">
        <v>10800</v>
      </c>
      <c r="L19" s="4">
        <f t="shared" si="3"/>
        <v>0</v>
      </c>
      <c r="M19" s="23">
        <v>0.2</v>
      </c>
      <c r="N19" s="4">
        <f t="shared" si="4"/>
        <v>0</v>
      </c>
      <c r="O19" s="4">
        <f t="shared" si="5"/>
        <v>0</v>
      </c>
    </row>
    <row r="20" spans="1:15" customFormat="1" ht="15.75" thickBot="1">
      <c r="A20" s="40" t="s">
        <v>77</v>
      </c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28">
        <f>SUBTOTAL(9,L7:L19)</f>
        <v>0</v>
      </c>
      <c r="M20" s="29"/>
      <c r="N20" s="30">
        <f>SUBTOTAL(9,N7:N19)</f>
        <v>0</v>
      </c>
      <c r="O20" s="30">
        <f>SUBTOTAL(9,O7:O19)</f>
        <v>0</v>
      </c>
    </row>
    <row r="21" spans="1:15" customFormat="1" ht="16.5" customHeight="1" thickBot="1">
      <c r="A21" s="40" t="s">
        <v>94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28">
        <f>SUBTOTAL(9,L5:L20)</f>
        <v>0</v>
      </c>
      <c r="M21" s="29"/>
      <c r="N21" s="30">
        <f>SUBTOTAL(9,N5:N20)</f>
        <v>0</v>
      </c>
      <c r="O21" s="30">
        <f>SUBTOTAL(9,O5:O20)</f>
        <v>0</v>
      </c>
    </row>
  </sheetData>
  <mergeCells count="6">
    <mergeCell ref="A21:K21"/>
    <mergeCell ref="A20:K20"/>
    <mergeCell ref="A6:K6"/>
    <mergeCell ref="A1:O1"/>
    <mergeCell ref="A2:O2"/>
    <mergeCell ref="A3:O3"/>
  </mergeCells>
  <pageMargins left="0.7" right="0.7" top="0.75" bottom="0.75" header="0.3" footer="0.3"/>
  <pageSetup paperSize="8" scale="81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A6CFF-94F3-49C6-B3B8-D56462FA9254}">
  <dimension ref="A1:A9"/>
  <sheetViews>
    <sheetView workbookViewId="0">
      <selection activeCell="D8" sqref="D8"/>
    </sheetView>
  </sheetViews>
  <sheetFormatPr defaultRowHeight="15"/>
  <sheetData>
    <row r="1" spans="1:1">
      <c r="A1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9" spans="1:1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44F-509A-49FC-AA5D-24741FD572FD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5" customWidth="1"/>
    <col min="3" max="3" width="29.42578125" style="10" customWidth="1"/>
    <col min="4" max="4" width="11.42578125" customWidth="1"/>
  </cols>
  <sheetData>
    <row r="1" spans="1:4">
      <c r="A1" t="s">
        <v>57</v>
      </c>
      <c r="B1" s="19">
        <v>6786892550.8400059</v>
      </c>
    </row>
    <row r="3" spans="1:4">
      <c r="B3" s="18" t="s">
        <v>58</v>
      </c>
      <c r="C3" s="6" t="s">
        <v>59</v>
      </c>
      <c r="D3" s="6" t="s">
        <v>60</v>
      </c>
    </row>
    <row r="4" spans="1:4">
      <c r="A4" s="6">
        <v>1</v>
      </c>
      <c r="B4" s="18" t="s">
        <v>9</v>
      </c>
      <c r="C4" s="5">
        <v>1219231784.8900003</v>
      </c>
      <c r="D4" s="12">
        <f>C4/$C$32</f>
        <v>0.17964506963339183</v>
      </c>
    </row>
    <row r="5" spans="1:4">
      <c r="A5" s="6">
        <v>2</v>
      </c>
      <c r="B5" s="18" t="s">
        <v>16</v>
      </c>
      <c r="C5" s="5">
        <v>1164677148.0000012</v>
      </c>
      <c r="D5" s="12">
        <f>C5/$B$1</f>
        <v>0.17160683468546301</v>
      </c>
    </row>
    <row r="6" spans="1:4">
      <c r="A6" s="6">
        <v>3</v>
      </c>
      <c r="B6" s="18" t="s">
        <v>47</v>
      </c>
      <c r="C6" s="5">
        <v>934563507.10999954</v>
      </c>
      <c r="D6" s="12">
        <f t="shared" ref="D6:D31" si="0">C6/$B$1</f>
        <v>0.13770123810112916</v>
      </c>
    </row>
    <row r="7" spans="1:4">
      <c r="A7" s="6">
        <v>4</v>
      </c>
      <c r="B7" s="16" t="s">
        <v>3</v>
      </c>
      <c r="C7" s="5">
        <v>772227098.75999999</v>
      </c>
      <c r="D7" s="12">
        <f t="shared" si="0"/>
        <v>0.11378213121473719</v>
      </c>
    </row>
    <row r="8" spans="1:4">
      <c r="A8" s="6">
        <v>5</v>
      </c>
      <c r="B8" s="18" t="s">
        <v>11</v>
      </c>
      <c r="C8" s="5">
        <v>747708679.58000004</v>
      </c>
      <c r="D8" s="12">
        <f t="shared" si="0"/>
        <v>0.11016951778431457</v>
      </c>
    </row>
    <row r="9" spans="1:4" ht="17.25" customHeight="1">
      <c r="A9" s="6">
        <v>6</v>
      </c>
      <c r="B9" s="18" t="s">
        <v>13</v>
      </c>
      <c r="C9" s="5">
        <v>439475777.16999996</v>
      </c>
      <c r="D9" s="12">
        <f t="shared" si="0"/>
        <v>6.4753607616140407E-2</v>
      </c>
    </row>
    <row r="10" spans="1:4">
      <c r="A10" s="6">
        <v>7</v>
      </c>
      <c r="B10" s="20" t="s">
        <v>43</v>
      </c>
      <c r="C10" s="5">
        <v>420402230</v>
      </c>
      <c r="D10" s="12">
        <f t="shared" si="0"/>
        <v>6.1943257072482646E-2</v>
      </c>
    </row>
    <row r="11" spans="1:4">
      <c r="A11" s="6">
        <v>8</v>
      </c>
      <c r="B11" s="18" t="s">
        <v>6</v>
      </c>
      <c r="C11" s="5">
        <v>295831899</v>
      </c>
      <c r="D11" s="12">
        <f t="shared" si="0"/>
        <v>4.3588711149314605E-2</v>
      </c>
    </row>
    <row r="12" spans="1:4">
      <c r="A12" s="6">
        <v>9</v>
      </c>
      <c r="B12" s="18" t="s">
        <v>7</v>
      </c>
      <c r="C12" s="5">
        <v>199999848</v>
      </c>
      <c r="D12" s="12">
        <f t="shared" si="0"/>
        <v>2.946854491975805E-2</v>
      </c>
    </row>
    <row r="13" spans="1:4">
      <c r="A13" s="6">
        <v>10</v>
      </c>
      <c r="B13" s="18" t="s">
        <v>5</v>
      </c>
      <c r="C13" s="5">
        <v>126716354.72</v>
      </c>
      <c r="D13" s="12">
        <f t="shared" si="0"/>
        <v>1.8670747145439405E-2</v>
      </c>
    </row>
    <row r="14" spans="1:4">
      <c r="A14" s="6">
        <v>11</v>
      </c>
      <c r="B14" s="18" t="s">
        <v>54</v>
      </c>
      <c r="C14" s="5">
        <v>84944900</v>
      </c>
      <c r="D14" s="12">
        <f t="shared" si="0"/>
        <v>1.2516022518948892E-2</v>
      </c>
    </row>
    <row r="15" spans="1:4">
      <c r="A15" s="6">
        <v>12</v>
      </c>
      <c r="B15" s="18" t="s">
        <v>56</v>
      </c>
      <c r="C15" s="5">
        <v>76516600</v>
      </c>
      <c r="D15" s="12">
        <f t="shared" si="0"/>
        <v>1.1274172889407189E-2</v>
      </c>
    </row>
    <row r="16" spans="1:4">
      <c r="A16" s="6">
        <v>13</v>
      </c>
      <c r="B16" s="18" t="s">
        <v>55</v>
      </c>
      <c r="C16" s="5">
        <v>55540800</v>
      </c>
      <c r="D16" s="12">
        <f t="shared" si="0"/>
        <v>8.1835390178861423E-3</v>
      </c>
    </row>
    <row r="17" spans="1:4">
      <c r="A17" s="6">
        <v>14</v>
      </c>
      <c r="B17" s="18" t="s">
        <v>12</v>
      </c>
      <c r="C17" s="5">
        <v>48216077.560000002</v>
      </c>
      <c r="D17" s="12">
        <f t="shared" si="0"/>
        <v>7.1042936364201547E-3</v>
      </c>
    </row>
    <row r="18" spans="1:4">
      <c r="A18" s="6">
        <v>15</v>
      </c>
      <c r="B18" s="18" t="s">
        <v>51</v>
      </c>
      <c r="C18" s="5">
        <v>46057192</v>
      </c>
      <c r="D18" s="12">
        <f t="shared" si="0"/>
        <v>6.7861973141595637E-3</v>
      </c>
    </row>
    <row r="19" spans="1:4">
      <c r="A19" s="6">
        <v>16</v>
      </c>
      <c r="B19" s="18" t="s">
        <v>53</v>
      </c>
      <c r="C19" s="5">
        <v>22296987.199999999</v>
      </c>
      <c r="D19" s="12">
        <f t="shared" si="0"/>
        <v>3.2853013412213706E-3</v>
      </c>
    </row>
    <row r="20" spans="1:4">
      <c r="A20" s="6">
        <v>17</v>
      </c>
      <c r="B20" s="20" t="s">
        <v>15</v>
      </c>
      <c r="C20" s="5">
        <v>20487565</v>
      </c>
      <c r="D20" s="12">
        <f t="shared" si="0"/>
        <v>3.0186959417037298E-3</v>
      </c>
    </row>
    <row r="21" spans="1:4">
      <c r="A21" s="6">
        <v>18</v>
      </c>
      <c r="B21" s="18" t="s">
        <v>46</v>
      </c>
      <c r="C21" s="4">
        <v>18267940</v>
      </c>
      <c r="D21" s="12">
        <f t="shared" si="0"/>
        <v>2.691650098061299E-3</v>
      </c>
    </row>
    <row r="22" spans="1:4">
      <c r="A22" s="6">
        <v>19</v>
      </c>
      <c r="B22" s="18" t="s">
        <v>49</v>
      </c>
      <c r="C22" s="5">
        <v>17297120</v>
      </c>
      <c r="D22" s="12">
        <f t="shared" si="0"/>
        <v>2.5486067254533382E-3</v>
      </c>
    </row>
    <row r="23" spans="1:4">
      <c r="A23" s="6">
        <v>20</v>
      </c>
      <c r="B23" s="17" t="s">
        <v>45</v>
      </c>
      <c r="C23" s="5">
        <v>14351662</v>
      </c>
      <c r="D23" s="12">
        <f t="shared" si="0"/>
        <v>2.1146145887080106E-3</v>
      </c>
    </row>
    <row r="24" spans="1:4">
      <c r="A24" s="6">
        <v>21</v>
      </c>
      <c r="B24" s="18" t="s">
        <v>8</v>
      </c>
      <c r="C24" s="5">
        <v>12885051</v>
      </c>
      <c r="D24" s="12">
        <f t="shared" si="0"/>
        <v>1.8985199638095393E-3</v>
      </c>
    </row>
    <row r="25" spans="1:4">
      <c r="A25" s="6">
        <v>22</v>
      </c>
      <c r="B25" s="18" t="s">
        <v>14</v>
      </c>
      <c r="C25" s="5">
        <v>12253753</v>
      </c>
      <c r="D25" s="12">
        <f t="shared" si="0"/>
        <v>1.8055027257626714E-3</v>
      </c>
    </row>
    <row r="26" spans="1:4">
      <c r="A26" s="6">
        <v>23</v>
      </c>
      <c r="B26" s="18" t="s">
        <v>52</v>
      </c>
      <c r="C26" s="5">
        <v>9999176</v>
      </c>
      <c r="D26" s="12">
        <f t="shared" si="0"/>
        <v>1.4733069552961191E-3</v>
      </c>
    </row>
    <row r="27" spans="1:4">
      <c r="A27" s="6">
        <v>24</v>
      </c>
      <c r="B27" s="18" t="s">
        <v>50</v>
      </c>
      <c r="C27" s="5">
        <v>9635482</v>
      </c>
      <c r="D27" s="12">
        <f t="shared" si="0"/>
        <v>1.4197192496892303E-3</v>
      </c>
    </row>
    <row r="28" spans="1:4">
      <c r="A28" s="6">
        <v>25</v>
      </c>
      <c r="B28" s="18" t="s">
        <v>19</v>
      </c>
      <c r="C28" s="5">
        <v>7782670</v>
      </c>
      <c r="D28" s="12">
        <f t="shared" si="0"/>
        <v>1.146720673960979E-3</v>
      </c>
    </row>
    <row r="29" spans="1:4">
      <c r="A29" s="6">
        <v>26</v>
      </c>
      <c r="B29" s="17" t="s">
        <v>10</v>
      </c>
      <c r="C29" s="5">
        <v>5022305</v>
      </c>
      <c r="D29" s="12">
        <f t="shared" si="0"/>
        <v>7.4000066486663255E-4</v>
      </c>
    </row>
    <row r="30" spans="1:4">
      <c r="A30" s="6">
        <v>27</v>
      </c>
      <c r="B30" s="18" t="s">
        <v>44</v>
      </c>
      <c r="C30" s="5">
        <v>2849718.9</v>
      </c>
      <c r="D30" s="12">
        <f t="shared" si="0"/>
        <v>4.1988566617977378E-4</v>
      </c>
    </row>
    <row r="31" spans="1:4">
      <c r="A31" s="6">
        <v>28</v>
      </c>
      <c r="B31" s="18" t="s">
        <v>48</v>
      </c>
      <c r="C31" s="5">
        <v>1653223.95</v>
      </c>
      <c r="D31" s="12">
        <f t="shared" si="0"/>
        <v>2.4359070629391096E-4</v>
      </c>
    </row>
    <row r="32" spans="1:4" ht="30.75" customHeight="1">
      <c r="C32" s="13">
        <f>SUM(C4:C31)</f>
        <v>6786892550.8400011</v>
      </c>
      <c r="D32" s="14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specifikacija materijala</vt:lpstr>
      <vt:lpstr>uputstvo</vt:lpstr>
      <vt:lpstr>po dobavljačima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2021-07-30T08:26:16Z</cp:lastPrinted>
  <dcterms:created xsi:type="dcterms:W3CDTF">2021-06-18T20:01:58Z</dcterms:created>
  <dcterms:modified xsi:type="dcterms:W3CDTF">2021-08-16T14:06:36Z</dcterms:modified>
</cp:coreProperties>
</file>