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edmeti\postupci 2021\reagensi\okvirni\specifikacije MU\"/>
    </mc:Choice>
  </mc:AlternateContent>
  <xr:revisionPtr revIDLastSave="0" documentId="13_ncr:1_{A1FA52CB-FA1A-419B-B75D-0C47701CEC47}" xr6:coauthVersionLast="36" xr6:coauthVersionMax="36" xr10:uidLastSave="{00000000-0000-0000-0000-000000000000}"/>
  <bookViews>
    <workbookView xWindow="0" yWindow="0" windowWidth="28800" windowHeight="11835" xr2:uid="{00000000-000D-0000-FFFF-FFFF00000000}"/>
  </bookViews>
  <sheets>
    <sheet name="specifikacija materijala" sheetId="1" r:id="rId1"/>
    <sheet name="po dobavljačima" sheetId="2" state="hidden" r:id="rId2"/>
  </sheets>
  <definedNames>
    <definedName name="_xlnm._FilterDatabase" localSheetId="0" hidden="1">'specifikacija materijala'!$A$4:$O$11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1" l="1"/>
  <c r="O6" i="1"/>
  <c r="N7" i="1"/>
  <c r="O7" i="1"/>
  <c r="N8" i="1"/>
  <c r="O8" i="1" s="1"/>
  <c r="N9" i="1"/>
  <c r="O9" i="1"/>
  <c r="N10" i="1"/>
  <c r="O10" i="1" s="1"/>
  <c r="O5" i="1"/>
  <c r="N5" i="1"/>
  <c r="L6" i="1"/>
  <c r="L7" i="1"/>
  <c r="L8" i="1"/>
  <c r="L9" i="1"/>
  <c r="L10" i="1"/>
  <c r="L5" i="1"/>
  <c r="L11" i="1" l="1"/>
  <c r="L12" i="1" l="1"/>
  <c r="N11" i="1"/>
  <c r="O11" i="1"/>
  <c r="D6" i="2" l="1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C32" i="2"/>
  <c r="D4" i="2" s="1"/>
  <c r="D5" i="2"/>
  <c r="N12" i="1" l="1"/>
  <c r="D32" i="2"/>
  <c r="O12" i="1" l="1"/>
</calcChain>
</file>

<file path=xl/sharedStrings.xml><?xml version="1.0" encoding="utf-8"?>
<sst xmlns="http://schemas.openxmlformats.org/spreadsheetml/2006/main" count="100" uniqueCount="76">
  <si>
    <t>Назив партије</t>
  </si>
  <si>
    <t>Назив ставке</t>
  </si>
  <si>
    <t xml:space="preserve">Произвођач </t>
  </si>
  <si>
    <t>MAKLER</t>
  </si>
  <si>
    <t>pakovanje</t>
  </si>
  <si>
    <t>EUROMEDICINA</t>
  </si>
  <si>
    <t>LABTEH</t>
  </si>
  <si>
    <t>VICOR</t>
  </si>
  <si>
    <t>SUPERLAB</t>
  </si>
  <si>
    <t>MAGNA PHARMACIA</t>
  </si>
  <si>
    <t>NEOMEDICA</t>
  </si>
  <si>
    <t>YUNICOM</t>
  </si>
  <si>
    <t>PROMEDIA</t>
  </si>
  <si>
    <t>EURODIJAGNOSTIKA</t>
  </si>
  <si>
    <t>SCORE</t>
  </si>
  <si>
    <t>MEDIAKTIVA</t>
  </si>
  <si>
    <t>INTERLAB</t>
  </si>
  <si>
    <t>DIAGON</t>
  </si>
  <si>
    <t>REMED</t>
  </si>
  <si>
    <t>REMED/STIGA</t>
  </si>
  <si>
    <t>BIOTEC MEDICAL</t>
  </si>
  <si>
    <t>DIALAB</t>
  </si>
  <si>
    <t>CK-MB</t>
  </si>
  <si>
    <t>ADOC</t>
  </si>
  <si>
    <t>PRIMAX</t>
  </si>
  <si>
    <t>MIT</t>
  </si>
  <si>
    <t>ELITECH</t>
  </si>
  <si>
    <t>UNI-CHEM</t>
  </si>
  <si>
    <t>elta 90</t>
  </si>
  <si>
    <t>BIOMEDICA MP</t>
  </si>
  <si>
    <t>High sensitive troponin I</t>
  </si>
  <si>
    <t>VIVOGEN</t>
  </si>
  <si>
    <t>ALLURA MED</t>
  </si>
  <si>
    <t>Reagensi za POCT analizator  PATHFAST  (Mitsubishi Chemical)</t>
  </si>
  <si>
    <t>Presepsin (sCD 14 ST)</t>
  </si>
  <si>
    <t>60 analiza</t>
  </si>
  <si>
    <t xml:space="preserve">D - dimer </t>
  </si>
  <si>
    <t>NT -proBNP</t>
  </si>
  <si>
    <t>Plastični nastavci za aspiriranje reagenasa i uzoraka ( Tipsovi)</t>
  </si>
  <si>
    <t>42 komada</t>
  </si>
  <si>
    <t>GALEN FOKUS</t>
  </si>
  <si>
    <t>Ukupno</t>
  </si>
  <si>
    <t>Isporučilac</t>
  </si>
  <si>
    <t>Opredeljena vrednost</t>
  </si>
  <si>
    <t>Udeo u %</t>
  </si>
  <si>
    <t>Јединица мере</t>
  </si>
  <si>
    <t>Величина паковања</t>
  </si>
  <si>
    <t>Број партије</t>
  </si>
  <si>
    <t>Број ставке</t>
  </si>
  <si>
    <t>Количина</t>
  </si>
  <si>
    <t>Заштићени назив понуђеног добра</t>
  </si>
  <si>
    <t>Стопа ПДВ-а</t>
  </si>
  <si>
    <t>Износ ПДВ-а</t>
  </si>
  <si>
    <t>Партија 207</t>
  </si>
  <si>
    <t>Партија 207 укупно</t>
  </si>
  <si>
    <t>Pathfast Presepsin</t>
  </si>
  <si>
    <t>Mitsubishi Chemical Medience Corporation</t>
  </si>
  <si>
    <t>Pathfast hs Troponin</t>
  </si>
  <si>
    <t>Pathfast D-Dimer</t>
  </si>
  <si>
    <t>Pathfast NT-proBNP</t>
  </si>
  <si>
    <t>Pathfast CKMB</t>
  </si>
  <si>
    <t>Pathfast Tips</t>
  </si>
  <si>
    <t>Alura Med d.o.o.</t>
  </si>
  <si>
    <t>ЈАВНА НАБАВКА РЕАГЕНСИ, ИЗУЗЕВ ЗА ТРАНСФУЗИЈУ РЕДНИ БРОЈ 404-1-110/21-3</t>
  </si>
  <si>
    <t>ПРИЛОГ УГОВОРА - СПЕЦИФИКАЦИЈА МАТЕРИЈАЛА СА ЦЕНАМА</t>
  </si>
  <si>
    <t>Јединична цена без ПДВ-а</t>
  </si>
  <si>
    <t>Укупна цена без ПДВ-а</t>
  </si>
  <si>
    <t>Укупна цена са ПДВ-ом</t>
  </si>
  <si>
    <t>Укупна вредност уговора</t>
  </si>
  <si>
    <t>Шифра</t>
  </si>
  <si>
    <t>RGN215852</t>
  </si>
  <si>
    <t>RGN215853</t>
  </si>
  <si>
    <t>RGN215854</t>
  </si>
  <si>
    <t>RGN215855</t>
  </si>
  <si>
    <t>RGN215856</t>
  </si>
  <si>
    <t>RGN215857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</si>
</sst>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Arial"/>
      <family val="2"/>
    </font>
    <font>
      <sz val="8"/>
      <color theme="1"/>
      <name val="Verdana CE"/>
      <family val="2"/>
      <charset val="238"/>
    </font>
    <font>
      <sz val="10"/>
      <color indexed="8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indexed="8"/>
      <name val="Calibri"/>
      <family val="2"/>
    </font>
    <font>
      <sz val="12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7">
    <xf numFmtId="0" fontId="0" fillId="0" borderId="0"/>
    <xf numFmtId="0" fontId="2" fillId="0" borderId="0"/>
    <xf numFmtId="0" fontId="1" fillId="0" borderId="0"/>
    <xf numFmtId="0" fontId="5" fillId="0" borderId="0"/>
    <xf numFmtId="0" fontId="6" fillId="0" borderId="0"/>
    <xf numFmtId="0" fontId="1" fillId="0" borderId="0"/>
    <xf numFmtId="0" fontId="6" fillId="0" borderId="0"/>
    <xf numFmtId="0" fontId="7" fillId="0" borderId="0"/>
    <xf numFmtId="0" fontId="7" fillId="0" borderId="0"/>
    <xf numFmtId="0" fontId="8" fillId="0" borderId="0"/>
    <xf numFmtId="0" fontId="9" fillId="0" borderId="0"/>
    <xf numFmtId="0" fontId="6" fillId="0" borderId="0"/>
    <xf numFmtId="0" fontId="10" fillId="0" borderId="0"/>
    <xf numFmtId="0" fontId="6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9" fillId="0" borderId="0"/>
    <xf numFmtId="0" fontId="7" fillId="0" borderId="0"/>
    <xf numFmtId="0" fontId="11" fillId="0" borderId="0"/>
    <xf numFmtId="0" fontId="12" fillId="0" borderId="0" applyNumberFormat="0" applyFill="0" applyBorder="0" applyProtection="0"/>
    <xf numFmtId="0" fontId="7" fillId="0" borderId="0"/>
    <xf numFmtId="0" fontId="1" fillId="0" borderId="0"/>
    <xf numFmtId="164" fontId="1" fillId="0" borderId="0" applyFont="0" applyFill="0" applyBorder="0" applyAlignment="0" applyProtection="0"/>
    <xf numFmtId="0" fontId="8" fillId="0" borderId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2" borderId="0" applyNumberFormat="0" applyBorder="0" applyAlignment="0" applyProtection="0"/>
    <xf numFmtId="0" fontId="15" fillId="6" borderId="0" applyNumberFormat="0" applyBorder="0" applyAlignment="0" applyProtection="0"/>
    <xf numFmtId="0" fontId="16" fillId="23" borderId="2" applyNumberFormat="0" applyAlignment="0" applyProtection="0"/>
    <xf numFmtId="0" fontId="17" fillId="24" borderId="3" applyNumberFormat="0" applyAlignment="0" applyProtection="0"/>
    <xf numFmtId="0" fontId="29" fillId="0" borderId="0"/>
    <xf numFmtId="0" fontId="18" fillId="0" borderId="0" applyNumberFormat="0" applyFill="0" applyBorder="0" applyAlignment="0" applyProtection="0"/>
    <xf numFmtId="0" fontId="19" fillId="7" borderId="0" applyNumberFormat="0" applyBorder="0" applyAlignment="0" applyProtection="0"/>
    <xf numFmtId="0" fontId="30" fillId="2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10" borderId="2" applyNumberFormat="0" applyAlignment="0" applyProtection="0"/>
    <xf numFmtId="0" fontId="24" fillId="0" borderId="7" applyNumberFormat="0" applyFill="0" applyAlignment="0" applyProtection="0"/>
    <xf numFmtId="0" fontId="25" fillId="25" borderId="0" applyNumberFormat="0" applyBorder="0" applyAlignment="0" applyProtection="0"/>
    <xf numFmtId="0" fontId="6" fillId="0" borderId="0"/>
    <xf numFmtId="0" fontId="1" fillId="0" borderId="0"/>
    <xf numFmtId="0" fontId="1" fillId="0" borderId="0"/>
    <xf numFmtId="0" fontId="5" fillId="0" borderId="0"/>
    <xf numFmtId="0" fontId="7" fillId="0" borderId="0"/>
    <xf numFmtId="0" fontId="31" fillId="0" borderId="0"/>
    <xf numFmtId="0" fontId="5" fillId="26" borderId="8" applyNumberFormat="0" applyFont="0" applyAlignment="0" applyProtection="0"/>
    <xf numFmtId="0" fontId="26" fillId="23" borderId="9" applyNumberFormat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16" fillId="23" borderId="2" applyNumberFormat="0" applyAlignment="0" applyProtection="0"/>
    <xf numFmtId="0" fontId="23" fillId="10" borderId="2" applyNumberFormat="0" applyAlignment="0" applyProtection="0"/>
    <xf numFmtId="0" fontId="5" fillId="26" borderId="8" applyNumberFormat="0" applyFont="0" applyAlignment="0" applyProtection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12" fillId="0" borderId="0"/>
    <xf numFmtId="0" fontId="5" fillId="0" borderId="0"/>
    <xf numFmtId="0" fontId="8" fillId="0" borderId="0"/>
    <xf numFmtId="0" fontId="8" fillId="0" borderId="0"/>
    <xf numFmtId="0" fontId="6" fillId="0" borderId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23" fillId="10" borderId="2" applyNumberFormat="0" applyAlignment="0" applyProtection="0"/>
    <xf numFmtId="0" fontId="16" fillId="23" borderId="2" applyNumberFormat="0" applyAlignment="0" applyProtection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5" fillId="26" borderId="8" applyNumberFormat="0" applyFont="0" applyAlignment="0" applyProtection="0"/>
    <xf numFmtId="164" fontId="1" fillId="0" borderId="0" applyFont="0" applyFill="0" applyBorder="0" applyAlignment="0" applyProtection="0"/>
    <xf numFmtId="0" fontId="9" fillId="0" borderId="0"/>
    <xf numFmtId="0" fontId="7" fillId="0" borderId="0"/>
    <xf numFmtId="0" fontId="7" fillId="0" borderId="0"/>
    <xf numFmtId="0" fontId="1" fillId="0" borderId="0"/>
    <xf numFmtId="0" fontId="5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7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3" fillId="3" borderId="1" xfId="1" applyFont="1" applyFill="1" applyBorder="1" applyAlignment="1">
      <alignment horizontal="center" vertical="center" wrapText="1"/>
    </xf>
    <xf numFmtId="0" fontId="4" fillId="0" borderId="0" xfId="0" applyFont="1"/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/>
    <xf numFmtId="4" fontId="0" fillId="0" borderId="0" xfId="0" applyNumberFormat="1"/>
    <xf numFmtId="3" fontId="3" fillId="0" borderId="0" xfId="0" applyNumberFormat="1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4" fontId="0" fillId="0" borderId="0" xfId="0" applyNumberFormat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4" fontId="3" fillId="3" borderId="1" xfId="1" applyNumberFormat="1" applyFont="1" applyFill="1" applyBorder="1" applyAlignment="1">
      <alignment horizontal="center" vertical="center" wrapText="1"/>
    </xf>
    <xf numFmtId="9" fontId="3" fillId="3" borderId="1" xfId="1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/>
    </xf>
    <xf numFmtId="9" fontId="4" fillId="0" borderId="0" xfId="0" applyNumberFormat="1" applyFont="1"/>
    <xf numFmtId="4" fontId="4" fillId="0" borderId="0" xfId="0" applyNumberFormat="1" applyFont="1"/>
    <xf numFmtId="0" fontId="32" fillId="0" borderId="0" xfId="0" applyFont="1" applyFill="1"/>
    <xf numFmtId="0" fontId="4" fillId="0" borderId="1" xfId="0" applyFont="1" applyBorder="1" applyAlignment="1">
      <alignment horizontal="center" vertical="center"/>
    </xf>
    <xf numFmtId="4" fontId="3" fillId="27" borderId="14" xfId="0" applyNumberFormat="1" applyFont="1" applyFill="1" applyBorder="1" applyAlignment="1">
      <alignment horizontal="center" vertical="center"/>
    </xf>
    <xf numFmtId="9" fontId="3" fillId="27" borderId="12" xfId="0" applyNumberFormat="1" applyFont="1" applyFill="1" applyBorder="1" applyAlignment="1">
      <alignment horizontal="center" vertical="center"/>
    </xf>
    <xf numFmtId="4" fontId="3" fillId="27" borderId="1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2" fillId="0" borderId="0" xfId="0" applyFont="1" applyFill="1" applyAlignment="1">
      <alignment vertical="center"/>
    </xf>
    <xf numFmtId="0" fontId="32" fillId="27" borderId="14" xfId="0" applyFont="1" applyFill="1" applyBorder="1" applyAlignment="1">
      <alignment horizontal="right" vertical="center"/>
    </xf>
    <xf numFmtId="0" fontId="32" fillId="27" borderId="11" xfId="0" applyFont="1" applyFill="1" applyBorder="1" applyAlignment="1">
      <alignment horizontal="right" vertical="center"/>
    </xf>
    <xf numFmtId="0" fontId="32" fillId="27" borderId="12" xfId="0" applyFont="1" applyFill="1" applyBorder="1" applyAlignment="1">
      <alignment horizontal="right" vertical="center"/>
    </xf>
    <xf numFmtId="0" fontId="33" fillId="0" borderId="0" xfId="0" applyFont="1" applyFill="1" applyAlignment="1">
      <alignment horizontal="center" vertical="center"/>
    </xf>
    <xf numFmtId="0" fontId="33" fillId="0" borderId="15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</cellXfs>
  <cellStyles count="107">
    <cellStyle name="20% - Accent1 2" xfId="26" xr:uid="{00000000-0005-0000-0000-000000000000}"/>
    <cellStyle name="20% - Accent2 2" xfId="27" xr:uid="{00000000-0005-0000-0000-000001000000}"/>
    <cellStyle name="20% - Accent3 2" xfId="28" xr:uid="{00000000-0005-0000-0000-000002000000}"/>
    <cellStyle name="20% - Accent4 2" xfId="29" xr:uid="{00000000-0005-0000-0000-000003000000}"/>
    <cellStyle name="20% - Accent5 2" xfId="30" xr:uid="{00000000-0005-0000-0000-000004000000}"/>
    <cellStyle name="20% - Accent6 2" xfId="31" xr:uid="{00000000-0005-0000-0000-000005000000}"/>
    <cellStyle name="40% - Accent1 2" xfId="32" xr:uid="{00000000-0005-0000-0000-000006000000}"/>
    <cellStyle name="40% - Accent2 2" xfId="33" xr:uid="{00000000-0005-0000-0000-000007000000}"/>
    <cellStyle name="40% - Accent3 2" xfId="34" xr:uid="{00000000-0005-0000-0000-000008000000}"/>
    <cellStyle name="40% - Accent4 2" xfId="35" xr:uid="{00000000-0005-0000-0000-000009000000}"/>
    <cellStyle name="40% - Accent5 2" xfId="36" xr:uid="{00000000-0005-0000-0000-00000A000000}"/>
    <cellStyle name="40% - Accent6 2" xfId="37" xr:uid="{00000000-0005-0000-0000-00000B000000}"/>
    <cellStyle name="60% - Accent1 2" xfId="38" xr:uid="{00000000-0005-0000-0000-00000C000000}"/>
    <cellStyle name="60% - Accent2 2" xfId="39" xr:uid="{00000000-0005-0000-0000-00000D000000}"/>
    <cellStyle name="60% - Accent3 2" xfId="40" xr:uid="{00000000-0005-0000-0000-00000E000000}"/>
    <cellStyle name="60% - Accent4 2" xfId="41" xr:uid="{00000000-0005-0000-0000-00000F000000}"/>
    <cellStyle name="60% - Accent5 2" xfId="42" xr:uid="{00000000-0005-0000-0000-000010000000}"/>
    <cellStyle name="60% - Accent6 2" xfId="43" xr:uid="{00000000-0005-0000-0000-000011000000}"/>
    <cellStyle name="Accent1 2" xfId="44" xr:uid="{00000000-0005-0000-0000-000012000000}"/>
    <cellStyle name="Accent2 2" xfId="45" xr:uid="{00000000-0005-0000-0000-000013000000}"/>
    <cellStyle name="Accent3 2" xfId="46" xr:uid="{00000000-0005-0000-0000-000014000000}"/>
    <cellStyle name="Accent4 2" xfId="47" xr:uid="{00000000-0005-0000-0000-000015000000}"/>
    <cellStyle name="Accent5 2" xfId="48" xr:uid="{00000000-0005-0000-0000-000016000000}"/>
    <cellStyle name="Accent6 2" xfId="49" xr:uid="{00000000-0005-0000-0000-000017000000}"/>
    <cellStyle name="Bad 2" xfId="50" xr:uid="{00000000-0005-0000-0000-000018000000}"/>
    <cellStyle name="Calculation 2" xfId="51" xr:uid="{00000000-0005-0000-0000-000019000000}"/>
    <cellStyle name="Calculation 2 2" xfId="76" xr:uid="{00000000-0005-0000-0000-00001A000000}"/>
    <cellStyle name="Calculation 2 3" xfId="91" xr:uid="{00000000-0005-0000-0000-00001B000000}"/>
    <cellStyle name="Check Cell 2" xfId="52" xr:uid="{00000000-0005-0000-0000-00001C000000}"/>
    <cellStyle name="Comma 3" xfId="24" xr:uid="{00000000-0005-0000-0000-00001D000000}"/>
    <cellStyle name="Comma 3 2" xfId="95" xr:uid="{00000000-0005-0000-0000-00001E000000}"/>
    <cellStyle name="Comma 3 3" xfId="106" xr:uid="{00000000-0005-0000-0000-00001F000000}"/>
    <cellStyle name="Excel Built-in Normal" xfId="10" xr:uid="{00000000-0005-0000-0000-000020000000}"/>
    <cellStyle name="Excel Built-in Normal 2" xfId="53" xr:uid="{00000000-0005-0000-0000-000021000000}"/>
    <cellStyle name="Excel Built-in Normal 2 2" xfId="96" xr:uid="{00000000-0005-0000-0000-000022000000}"/>
    <cellStyle name="Explanatory Text 2" xfId="54" xr:uid="{00000000-0005-0000-0000-000023000000}"/>
    <cellStyle name="Good 2" xfId="55" xr:uid="{00000000-0005-0000-0000-000024000000}"/>
    <cellStyle name="Good 3" xfId="56" xr:uid="{00000000-0005-0000-0000-000025000000}"/>
    <cellStyle name="Heading 1 2" xfId="57" xr:uid="{00000000-0005-0000-0000-000026000000}"/>
    <cellStyle name="Heading 2 2" xfId="58" xr:uid="{00000000-0005-0000-0000-000027000000}"/>
    <cellStyle name="Heading 3 2" xfId="59" xr:uid="{00000000-0005-0000-0000-000028000000}"/>
    <cellStyle name="Heading 4 2" xfId="60" xr:uid="{00000000-0005-0000-0000-000029000000}"/>
    <cellStyle name="Input 2" xfId="61" xr:uid="{00000000-0005-0000-0000-00002A000000}"/>
    <cellStyle name="Input 2 2" xfId="77" xr:uid="{00000000-0005-0000-0000-00002B000000}"/>
    <cellStyle name="Input 2 3" xfId="90" xr:uid="{00000000-0005-0000-0000-00002C000000}"/>
    <cellStyle name="Linked Cell 2" xfId="62" xr:uid="{00000000-0005-0000-0000-00002D000000}"/>
    <cellStyle name="Neutral 2" xfId="63" xr:uid="{00000000-0005-0000-0000-00002E000000}"/>
    <cellStyle name="Normal" xfId="0" builtinId="0"/>
    <cellStyle name="Normal 10" xfId="6" xr:uid="{00000000-0005-0000-0000-000030000000}"/>
    <cellStyle name="Normal 10 2" xfId="20" xr:uid="{00000000-0005-0000-0000-000031000000}"/>
    <cellStyle name="Normal 11" xfId="3" xr:uid="{00000000-0005-0000-0000-000032000000}"/>
    <cellStyle name="Normal 11 2" xfId="23" xr:uid="{00000000-0005-0000-0000-000033000000}"/>
    <cellStyle name="Normal 13" xfId="22" xr:uid="{00000000-0005-0000-0000-000034000000}"/>
    <cellStyle name="Normal 13 2" xfId="97" xr:uid="{00000000-0005-0000-0000-000035000000}"/>
    <cellStyle name="Normal 13 3" xfId="105" xr:uid="{00000000-0005-0000-0000-000036000000}"/>
    <cellStyle name="Normal 16" xfId="21" xr:uid="{00000000-0005-0000-0000-000037000000}"/>
    <cellStyle name="Normal 2" xfId="7" xr:uid="{00000000-0005-0000-0000-000038000000}"/>
    <cellStyle name="Normal 2 16" xfId="14" xr:uid="{00000000-0005-0000-0000-000039000000}"/>
    <cellStyle name="Normal 2 17" xfId="15" xr:uid="{00000000-0005-0000-0000-00003A000000}"/>
    <cellStyle name="Normal 2 18" xfId="19" xr:uid="{00000000-0005-0000-0000-00003B000000}"/>
    <cellStyle name="Normal 2 18 2" xfId="98" xr:uid="{00000000-0005-0000-0000-00003C000000}"/>
    <cellStyle name="Normal 2 18 3" xfId="104" xr:uid="{00000000-0005-0000-0000-00003D000000}"/>
    <cellStyle name="Normal 2 2" xfId="65" xr:uid="{00000000-0005-0000-0000-00003E000000}"/>
    <cellStyle name="Normal 2 2 2" xfId="82" xr:uid="{00000000-0005-0000-0000-00003F000000}"/>
    <cellStyle name="Normal 2 3" xfId="64" xr:uid="{00000000-0005-0000-0000-000040000000}"/>
    <cellStyle name="Normal 2 3 2" xfId="99" xr:uid="{00000000-0005-0000-0000-000041000000}"/>
    <cellStyle name="Normal 2 4" xfId="81" xr:uid="{00000000-0005-0000-0000-000042000000}"/>
    <cellStyle name="Normal 3" xfId="8" xr:uid="{00000000-0005-0000-0000-000043000000}"/>
    <cellStyle name="Normal 3 2" xfId="9" xr:uid="{00000000-0005-0000-0000-000044000000}"/>
    <cellStyle name="Normal 3 2 2" xfId="100" xr:uid="{00000000-0005-0000-0000-000045000000}"/>
    <cellStyle name="Normal 3 3" xfId="16" xr:uid="{00000000-0005-0000-0000-000046000000}"/>
    <cellStyle name="Normal 4" xfId="18" xr:uid="{00000000-0005-0000-0000-000047000000}"/>
    <cellStyle name="Normal 4 2" xfId="66" xr:uid="{00000000-0005-0000-0000-000048000000}"/>
    <cellStyle name="Normal 4 2 2" xfId="84" xr:uid="{00000000-0005-0000-0000-000049000000}"/>
    <cellStyle name="Normal 4 3" xfId="83" xr:uid="{00000000-0005-0000-0000-00004A000000}"/>
    <cellStyle name="Normal 4 3 2" xfId="101" xr:uid="{00000000-0005-0000-0000-00004B000000}"/>
    <cellStyle name="Normal 5" xfId="2" xr:uid="{00000000-0005-0000-0000-00004C000000}"/>
    <cellStyle name="Normal 5 2" xfId="67" xr:uid="{00000000-0005-0000-0000-00004D000000}"/>
    <cellStyle name="Normal 5 3" xfId="102" xr:uid="{00000000-0005-0000-0000-00004E000000}"/>
    <cellStyle name="Normal 6" xfId="5" xr:uid="{00000000-0005-0000-0000-00004F000000}"/>
    <cellStyle name="Normal 6 2" xfId="85" xr:uid="{00000000-0005-0000-0000-000050000000}"/>
    <cellStyle name="Normal 6 3" xfId="68" xr:uid="{00000000-0005-0000-0000-000051000000}"/>
    <cellStyle name="Normal 7" xfId="4" xr:uid="{00000000-0005-0000-0000-000052000000}"/>
    <cellStyle name="Normal 7 2" xfId="69" xr:uid="{00000000-0005-0000-0000-000053000000}"/>
    <cellStyle name="Normal 8" xfId="13" xr:uid="{00000000-0005-0000-0000-000054000000}"/>
    <cellStyle name="Normal 9" xfId="25" xr:uid="{00000000-0005-0000-0000-000055000000}"/>
    <cellStyle name="Normal 9 2" xfId="103" xr:uid="{00000000-0005-0000-0000-000056000000}"/>
    <cellStyle name="Normal_Priznto djuture" xfId="1" xr:uid="{00000000-0005-0000-0000-000057000000}"/>
    <cellStyle name="Note 2" xfId="70" xr:uid="{00000000-0005-0000-0000-000059000000}"/>
    <cellStyle name="Note 2 2" xfId="78" xr:uid="{00000000-0005-0000-0000-00005A000000}"/>
    <cellStyle name="Note 2 3" xfId="94" xr:uid="{00000000-0005-0000-0000-00005B000000}"/>
    <cellStyle name="Output 2" xfId="71" xr:uid="{00000000-0005-0000-0000-00005C000000}"/>
    <cellStyle name="Output 2 2" xfId="79" xr:uid="{00000000-0005-0000-0000-00005D000000}"/>
    <cellStyle name="Output 2 3" xfId="86" xr:uid="{00000000-0005-0000-0000-00005E000000}"/>
    <cellStyle name="Output 2 4" xfId="88" xr:uid="{00000000-0005-0000-0000-00005F000000}"/>
    <cellStyle name="Output 2 5" xfId="92" xr:uid="{00000000-0005-0000-0000-000060000000}"/>
    <cellStyle name="Percent 2" xfId="72" xr:uid="{00000000-0005-0000-0000-000061000000}"/>
    <cellStyle name="Standard 2" xfId="12" xr:uid="{00000000-0005-0000-0000-000062000000}"/>
    <cellStyle name="Standard 3" xfId="11" xr:uid="{00000000-0005-0000-0000-000063000000}"/>
    <cellStyle name="Title 2" xfId="73" xr:uid="{00000000-0005-0000-0000-000064000000}"/>
    <cellStyle name="Total 2" xfId="74" xr:uid="{00000000-0005-0000-0000-000065000000}"/>
    <cellStyle name="Total 2 2" xfId="80" xr:uid="{00000000-0005-0000-0000-000066000000}"/>
    <cellStyle name="Total 2 3" xfId="87" xr:uid="{00000000-0005-0000-0000-000067000000}"/>
    <cellStyle name="Total 2 4" xfId="89" xr:uid="{00000000-0005-0000-0000-000068000000}"/>
    <cellStyle name="Total 2 5" xfId="93" xr:uid="{00000000-0005-0000-0000-000069000000}"/>
    <cellStyle name="Warning Text 2" xfId="75" xr:uid="{00000000-0005-0000-0000-00006A000000}"/>
    <cellStyle name="Нормалан 2" xfId="17" xr:uid="{00000000-0005-0000-0000-00006B000000}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2"/>
  <sheetViews>
    <sheetView tabSelected="1" zoomScale="80" zoomScaleNormal="80" workbookViewId="0">
      <pane xSplit="3" ySplit="4" topLeftCell="D5" activePane="bottomRight" state="frozen"/>
      <selection pane="topRight" activeCell="F1" sqref="F1"/>
      <selection pane="bottomLeft" activeCell="A2" sqref="A2"/>
      <selection pane="bottomRight" activeCell="E5" sqref="E5:E10"/>
    </sheetView>
  </sheetViews>
  <sheetFormatPr defaultRowHeight="12" outlineLevelRow="2"/>
  <cols>
    <col min="1" max="1" width="12.140625" style="25" customWidth="1"/>
    <col min="2" max="2" width="28.85546875" style="8" customWidth="1"/>
    <col min="3" max="3" width="9.140625" style="8"/>
    <col min="4" max="5" width="20.5703125" style="8" customWidth="1"/>
    <col min="6" max="6" width="10.7109375" style="8" customWidth="1"/>
    <col min="7" max="7" width="14" style="8" customWidth="1"/>
    <col min="8" max="9" width="20.140625" style="8" customWidth="1"/>
    <col min="10" max="10" width="14.140625" style="10" bestFit="1" customWidth="1"/>
    <col min="11" max="11" width="16.42578125" style="24" customWidth="1"/>
    <col min="12" max="12" width="18.140625" style="24" customWidth="1"/>
    <col min="13" max="13" width="13.28515625" style="23" customWidth="1"/>
    <col min="14" max="15" width="16.140625" style="2" customWidth="1"/>
    <col min="16" max="16384" width="9.140625" style="2"/>
  </cols>
  <sheetData>
    <row r="1" spans="1:15" s="30" customFormat="1" ht="24" customHeight="1">
      <c r="A1" s="35" t="s">
        <v>64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s="31" customFormat="1" ht="24" customHeight="1">
      <c r="A2" s="35" t="s">
        <v>63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s="30" customFormat="1" ht="24.75" customHeight="1">
      <c r="A3" s="36" t="s">
        <v>62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24">
      <c r="A4" s="1" t="s">
        <v>47</v>
      </c>
      <c r="B4" s="1" t="s">
        <v>0</v>
      </c>
      <c r="C4" s="1" t="s">
        <v>48</v>
      </c>
      <c r="D4" s="1" t="s">
        <v>1</v>
      </c>
      <c r="E4" s="1" t="s">
        <v>69</v>
      </c>
      <c r="F4" s="1" t="s">
        <v>45</v>
      </c>
      <c r="G4" s="1" t="s">
        <v>46</v>
      </c>
      <c r="H4" s="1" t="s">
        <v>50</v>
      </c>
      <c r="I4" s="1" t="s">
        <v>2</v>
      </c>
      <c r="J4" s="1" t="s">
        <v>49</v>
      </c>
      <c r="K4" s="20" t="s">
        <v>65</v>
      </c>
      <c r="L4" s="20" t="s">
        <v>66</v>
      </c>
      <c r="M4" s="21" t="s">
        <v>51</v>
      </c>
      <c r="N4" s="1" t="s">
        <v>52</v>
      </c>
      <c r="O4" s="1" t="s">
        <v>67</v>
      </c>
    </row>
    <row r="5" spans="1:15" ht="24" outlineLevel="2">
      <c r="A5" s="26" t="s">
        <v>53</v>
      </c>
      <c r="B5" s="6" t="s">
        <v>33</v>
      </c>
      <c r="C5" s="3">
        <v>1</v>
      </c>
      <c r="D5" s="6" t="s">
        <v>34</v>
      </c>
      <c r="E5" s="37" t="s">
        <v>70</v>
      </c>
      <c r="F5" s="6" t="s">
        <v>4</v>
      </c>
      <c r="G5" s="6" t="s">
        <v>35</v>
      </c>
      <c r="H5" s="6" t="s">
        <v>55</v>
      </c>
      <c r="I5" s="6" t="s">
        <v>56</v>
      </c>
      <c r="J5" s="7"/>
      <c r="K5" s="4">
        <v>122700</v>
      </c>
      <c r="L5" s="4">
        <f>J5*K5</f>
        <v>0</v>
      </c>
      <c r="M5" s="22">
        <v>0.2</v>
      </c>
      <c r="N5" s="4">
        <f>M5*L5</f>
        <v>0</v>
      </c>
      <c r="O5" s="4">
        <f>N5+L5</f>
        <v>0</v>
      </c>
    </row>
    <row r="6" spans="1:15" ht="24" outlineLevel="2">
      <c r="A6" s="26" t="s">
        <v>53</v>
      </c>
      <c r="B6" s="6" t="s">
        <v>33</v>
      </c>
      <c r="C6" s="3">
        <v>2</v>
      </c>
      <c r="D6" s="6" t="s">
        <v>30</v>
      </c>
      <c r="E6" s="37" t="s">
        <v>71</v>
      </c>
      <c r="F6" s="6" t="s">
        <v>4</v>
      </c>
      <c r="G6" s="6" t="s">
        <v>35</v>
      </c>
      <c r="H6" s="6" t="s">
        <v>57</v>
      </c>
      <c r="I6" s="6" t="s">
        <v>56</v>
      </c>
      <c r="J6" s="7"/>
      <c r="K6" s="4">
        <v>71700</v>
      </c>
      <c r="L6" s="4">
        <f t="shared" ref="L6:L10" si="0">J6*K6</f>
        <v>0</v>
      </c>
      <c r="M6" s="22">
        <v>0.2</v>
      </c>
      <c r="N6" s="4">
        <f t="shared" ref="N6:N10" si="1">M6*L6</f>
        <v>0</v>
      </c>
      <c r="O6" s="4">
        <f t="shared" ref="O6:O10" si="2">N6+L6</f>
        <v>0</v>
      </c>
    </row>
    <row r="7" spans="1:15" ht="24" outlineLevel="2">
      <c r="A7" s="26" t="s">
        <v>53</v>
      </c>
      <c r="B7" s="6" t="s">
        <v>33</v>
      </c>
      <c r="C7" s="3">
        <v>3</v>
      </c>
      <c r="D7" s="6" t="s">
        <v>36</v>
      </c>
      <c r="E7" s="37" t="s">
        <v>72</v>
      </c>
      <c r="F7" s="6" t="s">
        <v>4</v>
      </c>
      <c r="G7" s="6" t="s">
        <v>35</v>
      </c>
      <c r="H7" s="6" t="s">
        <v>58</v>
      </c>
      <c r="I7" s="6" t="s">
        <v>56</v>
      </c>
      <c r="J7" s="7"/>
      <c r="K7" s="4">
        <v>71700</v>
      </c>
      <c r="L7" s="4">
        <f t="shared" si="0"/>
        <v>0</v>
      </c>
      <c r="M7" s="22">
        <v>0.2</v>
      </c>
      <c r="N7" s="4">
        <f t="shared" si="1"/>
        <v>0</v>
      </c>
      <c r="O7" s="4">
        <f t="shared" si="2"/>
        <v>0</v>
      </c>
    </row>
    <row r="8" spans="1:15" ht="24" outlineLevel="2">
      <c r="A8" s="26" t="s">
        <v>53</v>
      </c>
      <c r="B8" s="6" t="s">
        <v>33</v>
      </c>
      <c r="C8" s="3">
        <v>4</v>
      </c>
      <c r="D8" s="6" t="s">
        <v>37</v>
      </c>
      <c r="E8" s="37" t="s">
        <v>73</v>
      </c>
      <c r="F8" s="6" t="s">
        <v>4</v>
      </c>
      <c r="G8" s="6" t="s">
        <v>35</v>
      </c>
      <c r="H8" s="6" t="s">
        <v>59</v>
      </c>
      <c r="I8" s="6" t="s">
        <v>56</v>
      </c>
      <c r="J8" s="7"/>
      <c r="K8" s="4">
        <v>153000</v>
      </c>
      <c r="L8" s="4">
        <f t="shared" si="0"/>
        <v>0</v>
      </c>
      <c r="M8" s="22">
        <v>0.2</v>
      </c>
      <c r="N8" s="4">
        <f t="shared" si="1"/>
        <v>0</v>
      </c>
      <c r="O8" s="4">
        <f t="shared" si="2"/>
        <v>0</v>
      </c>
    </row>
    <row r="9" spans="1:15" ht="24" outlineLevel="2">
      <c r="A9" s="26" t="s">
        <v>53</v>
      </c>
      <c r="B9" s="6" t="s">
        <v>33</v>
      </c>
      <c r="C9" s="3">
        <v>5</v>
      </c>
      <c r="D9" s="6" t="s">
        <v>22</v>
      </c>
      <c r="E9" s="37" t="s">
        <v>74</v>
      </c>
      <c r="F9" s="6" t="s">
        <v>4</v>
      </c>
      <c r="G9" s="6" t="s">
        <v>35</v>
      </c>
      <c r="H9" s="6" t="s">
        <v>60</v>
      </c>
      <c r="I9" s="6" t="s">
        <v>56</v>
      </c>
      <c r="J9" s="7"/>
      <c r="K9" s="4">
        <v>71700</v>
      </c>
      <c r="L9" s="4">
        <f t="shared" si="0"/>
        <v>0</v>
      </c>
      <c r="M9" s="22">
        <v>0.2</v>
      </c>
      <c r="N9" s="4">
        <f t="shared" si="1"/>
        <v>0</v>
      </c>
      <c r="O9" s="4">
        <f t="shared" si="2"/>
        <v>0</v>
      </c>
    </row>
    <row r="10" spans="1:15" ht="36.75" outlineLevel="2" thickBot="1">
      <c r="A10" s="26" t="s">
        <v>53</v>
      </c>
      <c r="B10" s="6" t="s">
        <v>33</v>
      </c>
      <c r="C10" s="3">
        <v>6</v>
      </c>
      <c r="D10" s="6" t="s">
        <v>38</v>
      </c>
      <c r="E10" s="37" t="s">
        <v>75</v>
      </c>
      <c r="F10" s="6" t="s">
        <v>4</v>
      </c>
      <c r="G10" s="6" t="s">
        <v>39</v>
      </c>
      <c r="H10" s="6" t="s">
        <v>61</v>
      </c>
      <c r="I10" s="6" t="s">
        <v>56</v>
      </c>
      <c r="J10" s="7"/>
      <c r="K10" s="4">
        <v>10500</v>
      </c>
      <c r="L10" s="4">
        <f t="shared" si="0"/>
        <v>0</v>
      </c>
      <c r="M10" s="22">
        <v>0.2</v>
      </c>
      <c r="N10" s="4">
        <f t="shared" si="1"/>
        <v>0</v>
      </c>
      <c r="O10" s="4">
        <f t="shared" si="2"/>
        <v>0</v>
      </c>
    </row>
    <row r="11" spans="1:15" customFormat="1" ht="15.75" thickBot="1">
      <c r="A11" s="32" t="s">
        <v>54</v>
      </c>
      <c r="B11" s="33"/>
      <c r="C11" s="33"/>
      <c r="D11" s="33"/>
      <c r="E11" s="33"/>
      <c r="F11" s="33"/>
      <c r="G11" s="33"/>
      <c r="H11" s="33"/>
      <c r="I11" s="33"/>
      <c r="J11" s="33"/>
      <c r="K11" s="34"/>
      <c r="L11" s="27">
        <f>SUBTOTAL(9,L5:L10)</f>
        <v>0</v>
      </c>
      <c r="M11" s="28"/>
      <c r="N11" s="29">
        <f>SUBTOTAL(9,N5:N10)</f>
        <v>0</v>
      </c>
      <c r="O11" s="29">
        <f>SUBTOTAL(9,O5:O10)</f>
        <v>0</v>
      </c>
    </row>
    <row r="12" spans="1:15" customFormat="1" ht="16.5" customHeight="1" thickBot="1">
      <c r="A12" s="32" t="s">
        <v>68</v>
      </c>
      <c r="B12" s="33"/>
      <c r="C12" s="33"/>
      <c r="D12" s="33"/>
      <c r="E12" s="33"/>
      <c r="F12" s="33"/>
      <c r="G12" s="33"/>
      <c r="H12" s="33"/>
      <c r="I12" s="33"/>
      <c r="J12" s="33"/>
      <c r="K12" s="34"/>
      <c r="L12" s="27">
        <f>SUBTOTAL(9,L5:L11)</f>
        <v>0</v>
      </c>
      <c r="M12" s="28"/>
      <c r="N12" s="29">
        <f>SUBTOTAL(9,N5:N11)</f>
        <v>0</v>
      </c>
      <c r="O12" s="29">
        <f>SUBTOTAL(9,O5:O11)</f>
        <v>0</v>
      </c>
    </row>
  </sheetData>
  <mergeCells count="5">
    <mergeCell ref="A12:K12"/>
    <mergeCell ref="A11:K11"/>
    <mergeCell ref="A1:O1"/>
    <mergeCell ref="A2:O2"/>
    <mergeCell ref="A3:O3"/>
  </mergeCells>
  <pageMargins left="0.7" right="0.7" top="0.75" bottom="0.75" header="0.3" footer="0.3"/>
  <pageSetup paperSize="8" scale="85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2"/>
  <sheetViews>
    <sheetView workbookViewId="0">
      <selection activeCell="C4" sqref="C4"/>
    </sheetView>
  </sheetViews>
  <sheetFormatPr defaultRowHeight="15"/>
  <cols>
    <col min="1" max="1" width="12.7109375" customWidth="1"/>
    <col min="2" max="2" width="18.140625" style="14" customWidth="1"/>
    <col min="3" max="3" width="29.42578125" style="9" customWidth="1"/>
    <col min="4" max="4" width="11.42578125" customWidth="1"/>
  </cols>
  <sheetData>
    <row r="1" spans="1:4">
      <c r="A1" t="s">
        <v>41</v>
      </c>
      <c r="B1" s="18">
        <v>6786892550.8400059</v>
      </c>
    </row>
    <row r="3" spans="1:4">
      <c r="B3" s="17" t="s">
        <v>42</v>
      </c>
      <c r="C3" s="6" t="s">
        <v>43</v>
      </c>
      <c r="D3" s="6" t="s">
        <v>44</v>
      </c>
    </row>
    <row r="4" spans="1:4">
      <c r="A4" s="6">
        <v>1</v>
      </c>
      <c r="B4" s="17" t="s">
        <v>9</v>
      </c>
      <c r="C4" s="5">
        <v>1219231784.8900003</v>
      </c>
      <c r="D4" s="11">
        <f>C4/$C$32</f>
        <v>0.17964506963339183</v>
      </c>
    </row>
    <row r="5" spans="1:4">
      <c r="A5" s="6">
        <v>2</v>
      </c>
      <c r="B5" s="17" t="s">
        <v>16</v>
      </c>
      <c r="C5" s="5">
        <v>1164677148.0000012</v>
      </c>
      <c r="D5" s="11">
        <f>C5/$B$1</f>
        <v>0.17160683468546301</v>
      </c>
    </row>
    <row r="6" spans="1:4">
      <c r="A6" s="6">
        <v>3</v>
      </c>
      <c r="B6" s="17" t="s">
        <v>23</v>
      </c>
      <c r="C6" s="5">
        <v>934563507.10999954</v>
      </c>
      <c r="D6" s="11">
        <f t="shared" ref="D6:D31" si="0">C6/$B$1</f>
        <v>0.13770123810112916</v>
      </c>
    </row>
    <row r="7" spans="1:4">
      <c r="A7" s="6">
        <v>4</v>
      </c>
      <c r="B7" s="15" t="s">
        <v>3</v>
      </c>
      <c r="C7" s="5">
        <v>772227098.75999999</v>
      </c>
      <c r="D7" s="11">
        <f t="shared" si="0"/>
        <v>0.11378213121473719</v>
      </c>
    </row>
    <row r="8" spans="1:4">
      <c r="A8" s="6">
        <v>5</v>
      </c>
      <c r="B8" s="17" t="s">
        <v>11</v>
      </c>
      <c r="C8" s="5">
        <v>747708679.58000004</v>
      </c>
      <c r="D8" s="11">
        <f t="shared" si="0"/>
        <v>0.11016951778431457</v>
      </c>
    </row>
    <row r="9" spans="1:4" ht="17.25" customHeight="1">
      <c r="A9" s="6">
        <v>6</v>
      </c>
      <c r="B9" s="17" t="s">
        <v>13</v>
      </c>
      <c r="C9" s="5">
        <v>439475777.16999996</v>
      </c>
      <c r="D9" s="11">
        <f t="shared" si="0"/>
        <v>6.4753607616140407E-2</v>
      </c>
    </row>
    <row r="10" spans="1:4">
      <c r="A10" s="6">
        <v>7</v>
      </c>
      <c r="B10" s="19" t="s">
        <v>18</v>
      </c>
      <c r="C10" s="5">
        <v>420402230</v>
      </c>
      <c r="D10" s="11">
        <f t="shared" si="0"/>
        <v>6.1943257072482646E-2</v>
      </c>
    </row>
    <row r="11" spans="1:4">
      <c r="A11" s="6">
        <v>8</v>
      </c>
      <c r="B11" s="17" t="s">
        <v>6</v>
      </c>
      <c r="C11" s="5">
        <v>295831899</v>
      </c>
      <c r="D11" s="11">
        <f t="shared" si="0"/>
        <v>4.3588711149314605E-2</v>
      </c>
    </row>
    <row r="12" spans="1:4">
      <c r="A12" s="6">
        <v>9</v>
      </c>
      <c r="B12" s="17" t="s">
        <v>7</v>
      </c>
      <c r="C12" s="5">
        <v>199999848</v>
      </c>
      <c r="D12" s="11">
        <f t="shared" si="0"/>
        <v>2.946854491975805E-2</v>
      </c>
    </row>
    <row r="13" spans="1:4">
      <c r="A13" s="6">
        <v>10</v>
      </c>
      <c r="B13" s="17" t="s">
        <v>5</v>
      </c>
      <c r="C13" s="5">
        <v>126716354.72</v>
      </c>
      <c r="D13" s="11">
        <f t="shared" si="0"/>
        <v>1.8670747145439405E-2</v>
      </c>
    </row>
    <row r="14" spans="1:4">
      <c r="A14" s="6">
        <v>11</v>
      </c>
      <c r="B14" s="17" t="s">
        <v>31</v>
      </c>
      <c r="C14" s="5">
        <v>84944900</v>
      </c>
      <c r="D14" s="11">
        <f t="shared" si="0"/>
        <v>1.2516022518948892E-2</v>
      </c>
    </row>
    <row r="15" spans="1:4">
      <c r="A15" s="6">
        <v>12</v>
      </c>
      <c r="B15" s="17" t="s">
        <v>40</v>
      </c>
      <c r="C15" s="5">
        <v>76516600</v>
      </c>
      <c r="D15" s="11">
        <f t="shared" si="0"/>
        <v>1.1274172889407189E-2</v>
      </c>
    </row>
    <row r="16" spans="1:4">
      <c r="A16" s="6">
        <v>13</v>
      </c>
      <c r="B16" s="17" t="s">
        <v>32</v>
      </c>
      <c r="C16" s="5">
        <v>55540800</v>
      </c>
      <c r="D16" s="11">
        <f t="shared" si="0"/>
        <v>8.1835390178861423E-3</v>
      </c>
    </row>
    <row r="17" spans="1:4">
      <c r="A17" s="6">
        <v>14</v>
      </c>
      <c r="B17" s="17" t="s">
        <v>12</v>
      </c>
      <c r="C17" s="5">
        <v>48216077.560000002</v>
      </c>
      <c r="D17" s="11">
        <f t="shared" si="0"/>
        <v>7.1042936364201547E-3</v>
      </c>
    </row>
    <row r="18" spans="1:4">
      <c r="A18" s="6">
        <v>15</v>
      </c>
      <c r="B18" s="17" t="s">
        <v>27</v>
      </c>
      <c r="C18" s="5">
        <v>46057192</v>
      </c>
      <c r="D18" s="11">
        <f t="shared" si="0"/>
        <v>6.7861973141595637E-3</v>
      </c>
    </row>
    <row r="19" spans="1:4">
      <c r="A19" s="6">
        <v>16</v>
      </c>
      <c r="B19" s="17" t="s">
        <v>29</v>
      </c>
      <c r="C19" s="5">
        <v>22296987.199999999</v>
      </c>
      <c r="D19" s="11">
        <f t="shared" si="0"/>
        <v>3.2853013412213706E-3</v>
      </c>
    </row>
    <row r="20" spans="1:4">
      <c r="A20" s="6">
        <v>17</v>
      </c>
      <c r="B20" s="19" t="s">
        <v>15</v>
      </c>
      <c r="C20" s="5">
        <v>20487565</v>
      </c>
      <c r="D20" s="11">
        <f t="shared" si="0"/>
        <v>3.0186959417037298E-3</v>
      </c>
    </row>
    <row r="21" spans="1:4">
      <c r="A21" s="6">
        <v>18</v>
      </c>
      <c r="B21" s="17" t="s">
        <v>21</v>
      </c>
      <c r="C21" s="4">
        <v>18267940</v>
      </c>
      <c r="D21" s="11">
        <f t="shared" si="0"/>
        <v>2.691650098061299E-3</v>
      </c>
    </row>
    <row r="22" spans="1:4">
      <c r="A22" s="6">
        <v>19</v>
      </c>
      <c r="B22" s="17" t="s">
        <v>25</v>
      </c>
      <c r="C22" s="5">
        <v>17297120</v>
      </c>
      <c r="D22" s="11">
        <f t="shared" si="0"/>
        <v>2.5486067254533382E-3</v>
      </c>
    </row>
    <row r="23" spans="1:4">
      <c r="A23" s="6">
        <v>20</v>
      </c>
      <c r="B23" s="16" t="s">
        <v>20</v>
      </c>
      <c r="C23" s="5">
        <v>14351662</v>
      </c>
      <c r="D23" s="11">
        <f t="shared" si="0"/>
        <v>2.1146145887080106E-3</v>
      </c>
    </row>
    <row r="24" spans="1:4">
      <c r="A24" s="6">
        <v>21</v>
      </c>
      <c r="B24" s="17" t="s">
        <v>8</v>
      </c>
      <c r="C24" s="5">
        <v>12885051</v>
      </c>
      <c r="D24" s="11">
        <f t="shared" si="0"/>
        <v>1.8985199638095393E-3</v>
      </c>
    </row>
    <row r="25" spans="1:4">
      <c r="A25" s="6">
        <v>22</v>
      </c>
      <c r="B25" s="17" t="s">
        <v>14</v>
      </c>
      <c r="C25" s="5">
        <v>12253753</v>
      </c>
      <c r="D25" s="11">
        <f t="shared" si="0"/>
        <v>1.8055027257626714E-3</v>
      </c>
    </row>
    <row r="26" spans="1:4">
      <c r="A26" s="6">
        <v>23</v>
      </c>
      <c r="B26" s="17" t="s">
        <v>28</v>
      </c>
      <c r="C26" s="5">
        <v>9999176</v>
      </c>
      <c r="D26" s="11">
        <f t="shared" si="0"/>
        <v>1.4733069552961191E-3</v>
      </c>
    </row>
    <row r="27" spans="1:4">
      <c r="A27" s="6">
        <v>24</v>
      </c>
      <c r="B27" s="17" t="s">
        <v>26</v>
      </c>
      <c r="C27" s="5">
        <v>9635482</v>
      </c>
      <c r="D27" s="11">
        <f t="shared" si="0"/>
        <v>1.4197192496892303E-3</v>
      </c>
    </row>
    <row r="28" spans="1:4">
      <c r="A28" s="6">
        <v>25</v>
      </c>
      <c r="B28" s="17" t="s">
        <v>17</v>
      </c>
      <c r="C28" s="5">
        <v>7782670</v>
      </c>
      <c r="D28" s="11">
        <f t="shared" si="0"/>
        <v>1.146720673960979E-3</v>
      </c>
    </row>
    <row r="29" spans="1:4">
      <c r="A29" s="6">
        <v>26</v>
      </c>
      <c r="B29" s="16" t="s">
        <v>10</v>
      </c>
      <c r="C29" s="5">
        <v>5022305</v>
      </c>
      <c r="D29" s="11">
        <f t="shared" si="0"/>
        <v>7.4000066486663255E-4</v>
      </c>
    </row>
    <row r="30" spans="1:4">
      <c r="A30" s="6">
        <v>27</v>
      </c>
      <c r="B30" s="17" t="s">
        <v>19</v>
      </c>
      <c r="C30" s="5">
        <v>2849718.9</v>
      </c>
      <c r="D30" s="11">
        <f t="shared" si="0"/>
        <v>4.1988566617977378E-4</v>
      </c>
    </row>
    <row r="31" spans="1:4">
      <c r="A31" s="6">
        <v>28</v>
      </c>
      <c r="B31" s="17" t="s">
        <v>24</v>
      </c>
      <c r="C31" s="5">
        <v>1653223.95</v>
      </c>
      <c r="D31" s="11">
        <f t="shared" si="0"/>
        <v>2.4359070629391096E-4</v>
      </c>
    </row>
    <row r="32" spans="1:4" ht="30.75" customHeight="1">
      <c r="C32" s="12">
        <f>SUM(C4:C31)</f>
        <v>6786892550.8400011</v>
      </c>
      <c r="D32" s="13">
        <f>SUM(D4:D31)</f>
        <v>0.99999999999999922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specifikacija materijala</vt:lpstr>
      <vt:lpstr>po dobavljačima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Lela Jelisavcic</cp:lastModifiedBy>
  <cp:lastPrinted>2021-08-04T13:11:08Z</cp:lastPrinted>
  <dcterms:created xsi:type="dcterms:W3CDTF">2021-06-18T20:01:58Z</dcterms:created>
  <dcterms:modified xsi:type="dcterms:W3CDTF">2021-08-16T14:01:31Z</dcterms:modified>
</cp:coreProperties>
</file>