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pecifikacija lekova sa cenama" sheetId="1" r:id="rId1"/>
  </sheets>
  <definedNames>
    <definedName name="_xlnm._FilterDatabase" localSheetId="0" hidden="1">'Specifikacija lekova sa cenama'!$A$6:$K$23</definedName>
    <definedName name="_xlnm.Print_Area" localSheetId="0">'Specifikacija lekova sa cenama'!$A$1:$K$25</definedName>
    <definedName name="_xlnm.Print_Titles" localSheetId="0">'Specifikacija lekova sa cenama'!$6:$6</definedName>
  </definedNames>
  <calcPr fullCalcOnLoad="1"/>
</workbook>
</file>

<file path=xl/sharedStrings.xml><?xml version="1.0" encoding="utf-8"?>
<sst xmlns="http://schemas.openxmlformats.org/spreadsheetml/2006/main" count="98" uniqueCount="77">
  <si>
    <t>rastvor za injekciju</t>
  </si>
  <si>
    <t>film tableta</t>
  </si>
  <si>
    <t>koncentrat za rastvor za infuziju</t>
  </si>
  <si>
    <t>tableta</t>
  </si>
  <si>
    <t>ampula</t>
  </si>
  <si>
    <t>bočica</t>
  </si>
  <si>
    <t>injekcioni špric</t>
  </si>
  <si>
    <t>100 mg</t>
  </si>
  <si>
    <t>50 mg</t>
  </si>
  <si>
    <t>500 mg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</si>
  <si>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</si>
  <si>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</si>
  <si>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</si>
  <si>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</si>
  <si>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</si>
  <si>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</si>
  <si>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</si>
  <si>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</si>
  <si>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</si>
  <si>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</si>
  <si>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metotreksat</t>
  </si>
  <si>
    <t>vinkristin</t>
  </si>
  <si>
    <t>1 mg</t>
  </si>
  <si>
    <t>80 mg</t>
  </si>
  <si>
    <t>oksaliplatin</t>
  </si>
  <si>
    <t>koncentrat/prašak  za rastvor za infuziju</t>
  </si>
  <si>
    <t xml:space="preserve">3,75 mg </t>
  </si>
  <si>
    <t>22,5 mg</t>
  </si>
  <si>
    <t>rastvor/prašak za rastvor za injekciju/infuziju</t>
  </si>
  <si>
    <t>leuprorelin, 22,5 mg</t>
  </si>
  <si>
    <t>prašak i rastvarač za suspenziju za injekciju u napunjenom injekcionom špricu</t>
  </si>
  <si>
    <t>prašak i rastvarač za suspenziju za injekciju u napunjenom injekcioni špricu</t>
  </si>
  <si>
    <t xml:space="preserve">leuprorelin, 3,75 mg u terapiji dijagnoze C61 </t>
  </si>
  <si>
    <t>kapecitabin 500mg</t>
  </si>
  <si>
    <t>docetaksel 80mg</t>
  </si>
  <si>
    <t>Укупно за партију 7:</t>
  </si>
  <si>
    <t>Укупно за партију 39:</t>
  </si>
  <si>
    <t>leuprorelin, 3,6 mg</t>
  </si>
  <si>
    <t>implant u napunjenom injekcionom špricu</t>
  </si>
  <si>
    <t>3,6mg</t>
  </si>
  <si>
    <t>leuprorelin, 5 mg</t>
  </si>
  <si>
    <t>5mg</t>
  </si>
  <si>
    <t>kalcijum folinat, 100 mg</t>
  </si>
  <si>
    <t>0034180</t>
  </si>
  <si>
    <t>METHOTREXATE PFIZER</t>
  </si>
  <si>
    <t>Pfizer (Perth) PTY,Limited</t>
  </si>
  <si>
    <t>0034181</t>
  </si>
  <si>
    <t>1034343 1034445 1034442</t>
  </si>
  <si>
    <t>CAPECITABINE PHARMASWISS ◊/ XALVOBIN ◊/ KAPETRAL◊</t>
  </si>
  <si>
    <t>PharmaSwiss d.o.o/ Remedica Ltd/ Remedica Ltd.</t>
  </si>
  <si>
    <t>0030040</t>
  </si>
  <si>
    <t>VINCRISTINE PFIZER</t>
  </si>
  <si>
    <t>DOCETAXEL ACTAVIS</t>
  </si>
  <si>
    <t>Actavis Italy S.P.A.; S.C.Sindan-Pharma S.R.L.</t>
  </si>
  <si>
    <t>0039728</t>
  </si>
  <si>
    <t>0031364 0031402</t>
  </si>
  <si>
    <t xml:space="preserve">OXALIPLATIN-PLIVA / OXALIPLATIN EBEWE </t>
  </si>
  <si>
    <t>Pharmachemie B.V.; Pliva Hrvatska d.o.o./ Ebewe Pharma Ges. M.B.H NFG. KG</t>
  </si>
  <si>
    <t>0031365 0031403</t>
  </si>
  <si>
    <t>0037068</t>
  </si>
  <si>
    <t>LEUPRORELIN SANDOZ</t>
  </si>
  <si>
    <t xml:space="preserve">Ebewe Pharma Ges.M.B.H NFG KG; Sandoz GmbH; Ever Pharma Jena GmbH
</t>
  </si>
  <si>
    <t>0037067</t>
  </si>
  <si>
    <t>0037023</t>
  </si>
  <si>
    <t>LUTRATE DEPO</t>
  </si>
  <si>
    <t>GP Pharm, SA</t>
  </si>
  <si>
    <t>0037024</t>
  </si>
  <si>
    <t>0184108</t>
  </si>
  <si>
    <t>CALCIUM FOLINAT SANDOZ</t>
  </si>
  <si>
    <t>Ebewe Pharma Ges.M.H. NFG. KG; Sandoz GmbH</t>
  </si>
  <si>
    <t>Ebewe Pharma Ges.M.B.H NFG KG; Sandoz GmbH; Ever Pharma Jena GmbH</t>
  </si>
  <si>
    <r>
      <rPr>
        <sz val="10"/>
        <color indexed="8"/>
        <rFont val="Arial"/>
        <family val="2"/>
      </rPr>
      <t xml:space="preserve">Добављач: </t>
    </r>
    <r>
      <rPr>
        <b/>
        <sz val="10"/>
        <color indexed="8"/>
        <rFont val="Arial"/>
        <family val="2"/>
      </rPr>
      <t>Farmalogist d.o.o.</t>
    </r>
  </si>
  <si>
    <t>ПРИЛОГ 1 УГОВОРА - СПЕЦИФИКАЦИЈА ЛЕКОВА СА ЦЕНАМА 
ЈАВНА НАБАВКА: ЦИТОСТАТИЦИ СА ЛИСТЕ Б И ЛИСТЕ Д ЛИСТЕ ЛЕКОВА, ЈН бр. 404-1-110/21-24</t>
  </si>
  <si>
    <t>УКУПНА ВРЕДНОСТ УГОВОРА БЕЗ ПДВ-а</t>
  </si>
  <si>
    <t>УКУПНА ВРЕДНОСТ УГОВОРА  СА ПДВ-ом</t>
  </si>
  <si>
    <t>ИЗНОС ПДВ-а (10%)</t>
  </si>
  <si>
    <t>Укупна цена без ПДВ-а
(по партији)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</si>
</sst>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dd\.mm\.yyyy;@"/>
    <numFmt numFmtId="191" formatCode="dd/mm/yyyy;@"/>
    <numFmt numFmtId="192" formatCode="0000000"/>
    <numFmt numFmtId="193" formatCode="#,##0.0"/>
    <numFmt numFmtId="194" formatCode="#,##0.000"/>
    <numFmt numFmtId="195" formatCode="#,##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0"/>
    <numFmt numFmtId="201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48" fillId="0" borderId="10" xfId="115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115" applyFont="1" applyFill="1" applyBorder="1" applyAlignment="1">
      <alignment horizontal="center" vertical="center" wrapText="1"/>
      <protection/>
    </xf>
    <xf numFmtId="3" fontId="5" fillId="33" borderId="10" xfId="115" applyNumberFormat="1" applyFont="1" applyFill="1" applyBorder="1" applyAlignment="1">
      <alignment horizontal="center" vertical="center" wrapText="1"/>
      <protection/>
    </xf>
    <xf numFmtId="0" fontId="48" fillId="0" borderId="10" xfId="115" applyFont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50" fillId="19" borderId="10" xfId="0" applyNumberFormat="1" applyFont="1" applyFill="1" applyBorder="1" applyAlignment="1">
      <alignment horizontal="center" vertical="center" wrapText="1"/>
    </xf>
    <xf numFmtId="3" fontId="6" fillId="0" borderId="10" xfId="62" applyNumberFormat="1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horizontal="left" vertical="center" wrapText="1"/>
    </xf>
    <xf numFmtId="4" fontId="50" fillId="0" borderId="0" xfId="0" applyNumberFormat="1" applyFont="1" applyAlignment="1">
      <alignment horizontal="center" vertical="center"/>
    </xf>
    <xf numFmtId="4" fontId="50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0" fillId="0" borderId="11" xfId="54" applyFont="1" applyFill="1" applyBorder="1" applyAlignment="1" applyProtection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50" fillId="0" borderId="10" xfId="54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3" fontId="50" fillId="0" borderId="10" xfId="54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1" xfId="54" applyFont="1" applyFill="1" applyBorder="1" applyAlignment="1" applyProtection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6" fillId="34" borderId="10" xfId="62" applyFont="1" applyFill="1" applyBorder="1" applyAlignment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49" fontId="48" fillId="0" borderId="10" xfId="115" applyNumberFormat="1" applyFont="1" applyFill="1" applyBorder="1" applyAlignment="1">
      <alignment horizontal="center" vertical="center" wrapText="1"/>
      <protection/>
    </xf>
    <xf numFmtId="49" fontId="50" fillId="0" borderId="0" xfId="0" applyNumberFormat="1" applyFont="1" applyFill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0" fillId="0" borderId="10" xfId="54" applyNumberFormat="1" applyFont="1" applyFill="1" applyBorder="1" applyAlignment="1" applyProtection="1">
      <alignment horizontal="center" vertical="center" wrapText="1"/>
      <protection/>
    </xf>
    <xf numFmtId="0" fontId="52" fillId="0" borderId="10" xfId="54" applyFont="1" applyFill="1" applyBorder="1" applyAlignment="1" applyProtection="1">
      <alignment horizontal="center" vertical="center" wrapText="1"/>
      <protection/>
    </xf>
    <xf numFmtId="4" fontId="8" fillId="0" borderId="10" xfId="101" applyNumberFormat="1" applyFont="1" applyFill="1" applyBorder="1" applyAlignment="1">
      <alignment vertical="center" wrapText="1"/>
      <protection/>
    </xf>
    <xf numFmtId="0" fontId="5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1" xfId="54" applyFont="1" applyFill="1" applyBorder="1" applyAlignment="1" applyProtection="1">
      <alignment horizontal="center" vertical="center" wrapText="1"/>
      <protection/>
    </xf>
    <xf numFmtId="0" fontId="50" fillId="0" borderId="12" xfId="54" applyFont="1" applyFill="1" applyBorder="1" applyAlignment="1" applyProtection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48" fillId="19" borderId="13" xfId="54" applyFont="1" applyFill="1" applyBorder="1" applyAlignment="1" applyProtection="1">
      <alignment horizontal="right" vertical="center" wrapText="1"/>
      <protection/>
    </xf>
    <xf numFmtId="0" fontId="48" fillId="19" borderId="14" xfId="54" applyFont="1" applyFill="1" applyBorder="1" applyAlignment="1" applyProtection="1">
      <alignment horizontal="right" vertical="center" wrapText="1"/>
      <protection/>
    </xf>
    <xf numFmtId="0" fontId="48" fillId="19" borderId="15" xfId="54" applyFont="1" applyFill="1" applyBorder="1" applyAlignment="1" applyProtection="1">
      <alignment horizontal="right" vertical="center" wrapText="1"/>
      <protection/>
    </xf>
    <xf numFmtId="0" fontId="8" fillId="0" borderId="10" xfId="101" applyFont="1" applyFill="1" applyBorder="1" applyAlignment="1">
      <alignment horizontal="right" vertical="center" wrapTex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SheetLayoutView="100" workbookViewId="0" topLeftCell="A10">
      <selection activeCell="Q13" sqref="Q13"/>
    </sheetView>
  </sheetViews>
  <sheetFormatPr defaultColWidth="9.140625" defaultRowHeight="15"/>
  <cols>
    <col min="1" max="1" width="6.8515625" style="18" customWidth="1"/>
    <col min="2" max="2" width="20.8515625" style="22" customWidth="1"/>
    <col min="3" max="3" width="13.00390625" style="41" customWidth="1"/>
    <col min="4" max="4" width="21.57421875" style="18" customWidth="1"/>
    <col min="5" max="5" width="21.00390625" style="18" customWidth="1"/>
    <col min="6" max="6" width="20.140625" style="18" customWidth="1"/>
    <col min="7" max="7" width="15.00390625" style="18" customWidth="1"/>
    <col min="8" max="8" width="14.00390625" style="24" customWidth="1"/>
    <col min="9" max="9" width="13.57421875" style="25" customWidth="1"/>
    <col min="10" max="10" width="13.00390625" style="18" customWidth="1"/>
    <col min="11" max="11" width="14.140625" style="18" customWidth="1"/>
    <col min="12" max="16384" width="9.140625" style="18" customWidth="1"/>
  </cols>
  <sheetData>
    <row r="1" spans="1:11" s="10" customFormat="1" ht="12">
      <c r="A1" s="51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10" customFormat="1" ht="30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10" customFormat="1" ht="17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10" customFormat="1" ht="20.25" customHeight="1">
      <c r="A4" s="45"/>
      <c r="B4" s="50" t="s">
        <v>71</v>
      </c>
      <c r="C4" s="50"/>
      <c r="D4" s="50"/>
      <c r="E4" s="45"/>
      <c r="F4" s="45"/>
      <c r="G4" s="45"/>
      <c r="H4" s="45"/>
      <c r="I4" s="45"/>
      <c r="J4" s="45"/>
      <c r="K4" s="45"/>
    </row>
    <row r="5" spans="1:11" s="10" customFormat="1" ht="18.75" customHeight="1">
      <c r="A5" s="36"/>
      <c r="B5" s="11"/>
      <c r="C5" s="39"/>
      <c r="D5" s="12"/>
      <c r="E5" s="12"/>
      <c r="F5" s="12"/>
      <c r="G5" s="12"/>
      <c r="H5" s="13"/>
      <c r="I5" s="14"/>
      <c r="J5" s="12"/>
      <c r="K5" s="15"/>
    </row>
    <row r="6" spans="1:11" s="1" customFormat="1" ht="36">
      <c r="A6" s="3" t="s">
        <v>10</v>
      </c>
      <c r="B6" s="3" t="s">
        <v>11</v>
      </c>
      <c r="C6" s="40" t="s">
        <v>12</v>
      </c>
      <c r="D6" s="4" t="s">
        <v>13</v>
      </c>
      <c r="E6" s="3" t="s">
        <v>14</v>
      </c>
      <c r="F6" s="3" t="s">
        <v>15</v>
      </c>
      <c r="G6" s="5" t="s">
        <v>16</v>
      </c>
      <c r="H6" s="6" t="s">
        <v>17</v>
      </c>
      <c r="I6" s="7" t="s">
        <v>18</v>
      </c>
      <c r="J6" s="8" t="s">
        <v>19</v>
      </c>
      <c r="K6" s="5" t="s">
        <v>76</v>
      </c>
    </row>
    <row r="7" spans="1:11" ht="24.75" customHeight="1">
      <c r="A7" s="53">
        <v>7</v>
      </c>
      <c r="B7" s="54" t="s">
        <v>20</v>
      </c>
      <c r="C7" s="38" t="s">
        <v>43</v>
      </c>
      <c r="D7" s="17" t="s">
        <v>44</v>
      </c>
      <c r="E7" s="16" t="s">
        <v>45</v>
      </c>
      <c r="F7" s="56" t="s">
        <v>0</v>
      </c>
      <c r="G7" s="9" t="s">
        <v>8</v>
      </c>
      <c r="H7" s="9" t="s">
        <v>5</v>
      </c>
      <c r="I7" s="20"/>
      <c r="J7" s="17">
        <v>353.05</v>
      </c>
      <c r="K7" s="17">
        <f>J7*I7</f>
        <v>0</v>
      </c>
    </row>
    <row r="8" spans="1:11" ht="24.75" customHeight="1">
      <c r="A8" s="53"/>
      <c r="B8" s="55"/>
      <c r="C8" s="38" t="s">
        <v>46</v>
      </c>
      <c r="D8" s="17" t="s">
        <v>44</v>
      </c>
      <c r="E8" s="16" t="s">
        <v>45</v>
      </c>
      <c r="F8" s="56"/>
      <c r="G8" s="9" t="s">
        <v>9</v>
      </c>
      <c r="H8" s="9" t="s">
        <v>5</v>
      </c>
      <c r="I8" s="20"/>
      <c r="J8" s="17">
        <v>2490.71</v>
      </c>
      <c r="K8" s="17">
        <f>J8*I8</f>
        <v>0</v>
      </c>
    </row>
    <row r="9" spans="1:11" ht="24.75" customHeight="1">
      <c r="A9" s="53"/>
      <c r="B9" s="57" t="s">
        <v>35</v>
      </c>
      <c r="C9" s="58"/>
      <c r="D9" s="58"/>
      <c r="E9" s="58"/>
      <c r="F9" s="58"/>
      <c r="G9" s="58"/>
      <c r="H9" s="58"/>
      <c r="I9" s="58"/>
      <c r="J9" s="59"/>
      <c r="K9" s="19">
        <f>SUM(K7:K8)</f>
        <v>0</v>
      </c>
    </row>
    <row r="10" spans="1:11" ht="36">
      <c r="A10" s="32">
        <v>23</v>
      </c>
      <c r="B10" s="9" t="s">
        <v>33</v>
      </c>
      <c r="C10" s="38" t="s">
        <v>47</v>
      </c>
      <c r="D10" s="17" t="s">
        <v>48</v>
      </c>
      <c r="E10" s="16" t="s">
        <v>49</v>
      </c>
      <c r="F10" s="27" t="s">
        <v>1</v>
      </c>
      <c r="G10" s="9" t="s">
        <v>9</v>
      </c>
      <c r="H10" s="9" t="s">
        <v>3</v>
      </c>
      <c r="I10" s="20"/>
      <c r="J10" s="17">
        <v>73.84</v>
      </c>
      <c r="K10" s="17">
        <f>J10*I10</f>
        <v>0</v>
      </c>
    </row>
    <row r="11" spans="1:11" ht="30" customHeight="1">
      <c r="A11" s="32">
        <v>24</v>
      </c>
      <c r="B11" s="9" t="s">
        <v>21</v>
      </c>
      <c r="C11" s="38" t="s">
        <v>50</v>
      </c>
      <c r="D11" s="17" t="s">
        <v>51</v>
      </c>
      <c r="E11" s="16" t="s">
        <v>45</v>
      </c>
      <c r="F11" s="29" t="s">
        <v>28</v>
      </c>
      <c r="G11" s="9" t="s">
        <v>22</v>
      </c>
      <c r="H11" s="9" t="s">
        <v>5</v>
      </c>
      <c r="I11" s="20"/>
      <c r="J11" s="17">
        <v>587.65</v>
      </c>
      <c r="K11" s="17">
        <f>J11*I11</f>
        <v>0</v>
      </c>
    </row>
    <row r="12" spans="1:11" ht="36">
      <c r="A12" s="32">
        <v>29</v>
      </c>
      <c r="B12" s="28" t="s">
        <v>34</v>
      </c>
      <c r="C12" s="38" t="s">
        <v>54</v>
      </c>
      <c r="D12" s="17" t="s">
        <v>52</v>
      </c>
      <c r="E12" s="16" t="s">
        <v>53</v>
      </c>
      <c r="F12" s="35" t="s">
        <v>2</v>
      </c>
      <c r="G12" s="9" t="s">
        <v>23</v>
      </c>
      <c r="H12" s="9" t="s">
        <v>5</v>
      </c>
      <c r="I12" s="20"/>
      <c r="J12" s="17">
        <v>8529.9</v>
      </c>
      <c r="K12" s="17">
        <f>J12*I12</f>
        <v>0</v>
      </c>
    </row>
    <row r="13" spans="1:11" ht="41.25" customHeight="1">
      <c r="A13" s="53">
        <v>39</v>
      </c>
      <c r="B13" s="54" t="s">
        <v>24</v>
      </c>
      <c r="C13" s="38" t="s">
        <v>55</v>
      </c>
      <c r="D13" s="17" t="s">
        <v>56</v>
      </c>
      <c r="E13" s="46" t="s">
        <v>57</v>
      </c>
      <c r="F13" s="56" t="s">
        <v>25</v>
      </c>
      <c r="G13" s="9" t="s">
        <v>8</v>
      </c>
      <c r="H13" s="9" t="s">
        <v>5</v>
      </c>
      <c r="I13" s="20"/>
      <c r="J13" s="17">
        <v>973.41</v>
      </c>
      <c r="K13" s="17">
        <f>J13*I13</f>
        <v>0</v>
      </c>
    </row>
    <row r="14" spans="1:11" ht="39.75" customHeight="1">
      <c r="A14" s="53"/>
      <c r="B14" s="55"/>
      <c r="C14" s="38" t="s">
        <v>58</v>
      </c>
      <c r="D14" s="17" t="s">
        <v>56</v>
      </c>
      <c r="E14" s="46" t="s">
        <v>57</v>
      </c>
      <c r="F14" s="56"/>
      <c r="G14" s="9" t="s">
        <v>7</v>
      </c>
      <c r="H14" s="9" t="s">
        <v>5</v>
      </c>
      <c r="I14" s="20"/>
      <c r="J14" s="17">
        <v>1763.54</v>
      </c>
      <c r="K14" s="17">
        <f>J14*I14</f>
        <v>0</v>
      </c>
    </row>
    <row r="15" spans="1:11" ht="22.5" customHeight="1">
      <c r="A15" s="53"/>
      <c r="B15" s="57" t="s">
        <v>36</v>
      </c>
      <c r="C15" s="58"/>
      <c r="D15" s="58"/>
      <c r="E15" s="58"/>
      <c r="F15" s="58"/>
      <c r="G15" s="58"/>
      <c r="H15" s="58"/>
      <c r="I15" s="58"/>
      <c r="J15" s="59"/>
      <c r="K15" s="19">
        <f>SUM(K13:K14)</f>
        <v>0</v>
      </c>
    </row>
    <row r="16" spans="1:11" ht="45">
      <c r="A16" s="31">
        <v>44</v>
      </c>
      <c r="B16" s="42" t="s">
        <v>37</v>
      </c>
      <c r="C16" s="47" t="s">
        <v>59</v>
      </c>
      <c r="D16" s="28" t="s">
        <v>60</v>
      </c>
      <c r="E16" s="48" t="s">
        <v>61</v>
      </c>
      <c r="F16" s="43" t="s">
        <v>38</v>
      </c>
      <c r="G16" s="28" t="s">
        <v>39</v>
      </c>
      <c r="H16" s="28" t="s">
        <v>6</v>
      </c>
      <c r="I16" s="30"/>
      <c r="J16" s="17">
        <v>6473.96</v>
      </c>
      <c r="K16" s="17">
        <f>I16*J16</f>
        <v>0</v>
      </c>
    </row>
    <row r="17" spans="1:11" ht="40.5" customHeight="1">
      <c r="A17" s="31">
        <v>45</v>
      </c>
      <c r="B17" s="42" t="s">
        <v>40</v>
      </c>
      <c r="C17" s="47" t="s">
        <v>62</v>
      </c>
      <c r="D17" s="28" t="s">
        <v>60</v>
      </c>
      <c r="E17" s="48" t="s">
        <v>70</v>
      </c>
      <c r="F17" s="43" t="s">
        <v>38</v>
      </c>
      <c r="G17" s="28" t="s">
        <v>41</v>
      </c>
      <c r="H17" s="28" t="s">
        <v>6</v>
      </c>
      <c r="I17" s="30"/>
      <c r="J17" s="17">
        <v>12264.53</v>
      </c>
      <c r="K17" s="17">
        <f>I17*J17</f>
        <v>0</v>
      </c>
    </row>
    <row r="18" spans="1:11" ht="49.5" customHeight="1">
      <c r="A18" s="32">
        <v>47</v>
      </c>
      <c r="B18" s="33" t="s">
        <v>32</v>
      </c>
      <c r="C18" s="38" t="s">
        <v>63</v>
      </c>
      <c r="D18" s="17" t="s">
        <v>64</v>
      </c>
      <c r="E18" s="16" t="s">
        <v>65</v>
      </c>
      <c r="F18" s="34" t="s">
        <v>30</v>
      </c>
      <c r="G18" s="34" t="s">
        <v>26</v>
      </c>
      <c r="H18" s="34" t="s">
        <v>6</v>
      </c>
      <c r="I18" s="20"/>
      <c r="J18" s="17">
        <v>7651.15</v>
      </c>
      <c r="K18" s="17">
        <f>I18*J18</f>
        <v>0</v>
      </c>
    </row>
    <row r="19" spans="1:11" ht="36" customHeight="1">
      <c r="A19" s="32">
        <v>49</v>
      </c>
      <c r="B19" s="26" t="s">
        <v>29</v>
      </c>
      <c r="C19" s="38" t="s">
        <v>66</v>
      </c>
      <c r="D19" s="17" t="s">
        <v>64</v>
      </c>
      <c r="E19" s="16" t="s">
        <v>65</v>
      </c>
      <c r="F19" s="27" t="s">
        <v>31</v>
      </c>
      <c r="G19" s="27" t="s">
        <v>27</v>
      </c>
      <c r="H19" s="27" t="s">
        <v>6</v>
      </c>
      <c r="I19" s="20"/>
      <c r="J19" s="17">
        <v>20583.72</v>
      </c>
      <c r="K19" s="17">
        <f>I19*J19</f>
        <v>0</v>
      </c>
    </row>
    <row r="20" spans="1:11" ht="24">
      <c r="A20" s="31">
        <v>57</v>
      </c>
      <c r="B20" s="37" t="s">
        <v>42</v>
      </c>
      <c r="C20" s="38" t="s">
        <v>67</v>
      </c>
      <c r="D20" s="17" t="s">
        <v>68</v>
      </c>
      <c r="E20" s="16" t="s">
        <v>69</v>
      </c>
      <c r="F20" s="21" t="s">
        <v>0</v>
      </c>
      <c r="G20" s="37" t="s">
        <v>7</v>
      </c>
      <c r="H20" s="37" t="s">
        <v>4</v>
      </c>
      <c r="I20" s="44"/>
      <c r="J20" s="16">
        <v>689.71</v>
      </c>
      <c r="K20" s="17">
        <f>J20*I20</f>
        <v>0</v>
      </c>
    </row>
    <row r="21" spans="1:11" s="2" customFormat="1" ht="23.25" customHeight="1">
      <c r="A21" s="60" t="s">
        <v>73</v>
      </c>
      <c r="B21" s="60"/>
      <c r="C21" s="60"/>
      <c r="D21" s="60"/>
      <c r="E21" s="60"/>
      <c r="F21" s="60"/>
      <c r="G21" s="60"/>
      <c r="H21" s="60"/>
      <c r="I21" s="60"/>
      <c r="J21" s="60"/>
      <c r="K21" s="49">
        <f>SUM(K7:K8,K10:K14,K16:K20)</f>
        <v>0</v>
      </c>
    </row>
    <row r="22" spans="1:11" s="2" customFormat="1" ht="23.25" customHeight="1">
      <c r="A22" s="60" t="s">
        <v>75</v>
      </c>
      <c r="B22" s="60"/>
      <c r="C22" s="60"/>
      <c r="D22" s="60"/>
      <c r="E22" s="60"/>
      <c r="F22" s="60"/>
      <c r="G22" s="60"/>
      <c r="H22" s="60"/>
      <c r="I22" s="60"/>
      <c r="J22" s="60"/>
      <c r="K22" s="49">
        <f>K21*10%</f>
        <v>0</v>
      </c>
    </row>
    <row r="23" spans="1:11" s="2" customFormat="1" ht="23.25" customHeight="1">
      <c r="A23" s="60" t="s">
        <v>74</v>
      </c>
      <c r="B23" s="60"/>
      <c r="C23" s="60"/>
      <c r="D23" s="60"/>
      <c r="E23" s="60"/>
      <c r="F23" s="60"/>
      <c r="G23" s="60"/>
      <c r="H23" s="60"/>
      <c r="I23" s="60"/>
      <c r="J23" s="60"/>
      <c r="K23" s="49">
        <f>K21+K22</f>
        <v>0</v>
      </c>
    </row>
    <row r="24" ht="12">
      <c r="G24" s="23"/>
    </row>
  </sheetData>
  <sheetProtection/>
  <autoFilter ref="A6:K23"/>
  <mergeCells count="13">
    <mergeCell ref="A13:A15"/>
    <mergeCell ref="B13:B14"/>
    <mergeCell ref="F13:F14"/>
    <mergeCell ref="B15:J15"/>
    <mergeCell ref="A23:J23"/>
    <mergeCell ref="A22:J22"/>
    <mergeCell ref="A21:J21"/>
    <mergeCell ref="B4:D4"/>
    <mergeCell ref="A1:K2"/>
    <mergeCell ref="A7:A9"/>
    <mergeCell ref="B7:B8"/>
    <mergeCell ref="F7:F8"/>
    <mergeCell ref="B9:J9"/>
  </mergeCells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67" r:id="rId1"/>
  <headerFooter>
    <oddHeader>&amp;C
</oddHeader>
    <oddFooter>&amp;CPage &amp;P of &amp;N</oddFooter>
  </headerFooter>
  <ignoredErrors>
    <ignoredError sqref="K12 B14 K14 K13 C15:K15 K7 K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2021-07-21T13:50:31Z</cp:lastPrinted>
  <dcterms:created xsi:type="dcterms:W3CDTF">2015-05-26T06:21:57Z</dcterms:created>
  <dcterms:modified xsi:type="dcterms:W3CDTF">2022-06-20T06:30:46Z</dcterms:modified>
  <cp:category/>
  <cp:version/>
  <cp:contentType/>
  <cp:contentStatus/>
</cp:coreProperties>
</file>