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redmeti\postupci 2021\B i D\OKVIRNI SPORAZUMI\prilozi ugovora\"/>
    </mc:Choice>
  </mc:AlternateContent>
  <xr:revisionPtr revIDLastSave="0" documentId="13_ncr:1_{7F25DECF-18B8-4F5B-9B90-E82FB7C0C65F}" xr6:coauthVersionLast="36" xr6:coauthVersionMax="36" xr10:uidLastSave="{00000000-0000-0000-0000-000000000000}"/>
  <bookViews>
    <workbookView xWindow="0" yWindow="0" windowWidth="28800" windowHeight="12270" xr2:uid="{71A7D938-10A7-485C-B876-0BA6BA1E657B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8" i="2" l="1"/>
  <c r="M8" i="2" s="1"/>
  <c r="K9" i="2"/>
  <c r="M9" i="2" s="1"/>
  <c r="N9" i="2" s="1"/>
  <c r="K10" i="2"/>
  <c r="M10" i="2" s="1"/>
  <c r="K11" i="2"/>
  <c r="M11" i="2" s="1"/>
  <c r="K12" i="2"/>
  <c r="M12" i="2" s="1"/>
  <c r="N12" i="2" s="1"/>
  <c r="K13" i="2"/>
  <c r="M13" i="2" s="1"/>
  <c r="N13" i="2" s="1"/>
  <c r="K14" i="2"/>
  <c r="M14" i="2"/>
  <c r="N14" i="2" s="1"/>
  <c r="K15" i="2"/>
  <c r="M15" i="2" s="1"/>
  <c r="K16" i="2"/>
  <c r="M16" i="2" s="1"/>
  <c r="N16" i="2" s="1"/>
  <c r="K17" i="2"/>
  <c r="M17" i="2" s="1"/>
  <c r="K18" i="2"/>
  <c r="M18" i="2" s="1"/>
  <c r="N18" i="2" s="1"/>
  <c r="K19" i="2"/>
  <c r="M19" i="2"/>
  <c r="N19" i="2" s="1"/>
  <c r="K20" i="2"/>
  <c r="K21" i="2"/>
  <c r="M21" i="2" s="1"/>
  <c r="N21" i="2" s="1"/>
  <c r="K22" i="2"/>
  <c r="M22" i="2" s="1"/>
  <c r="K23" i="2"/>
  <c r="M23" i="2" s="1"/>
  <c r="K24" i="2"/>
  <c r="M24" i="2" s="1"/>
  <c r="K25" i="2"/>
  <c r="M25" i="2" s="1"/>
  <c r="N25" i="2" s="1"/>
  <c r="K26" i="2"/>
  <c r="M26" i="2" s="1"/>
  <c r="N26" i="2" s="1"/>
  <c r="K27" i="2"/>
  <c r="M27" i="2" s="1"/>
  <c r="K28" i="2"/>
  <c r="M28" i="2" s="1"/>
  <c r="N28" i="2" s="1"/>
  <c r="K29" i="2"/>
  <c r="M29" i="2" s="1"/>
  <c r="K30" i="2"/>
  <c r="M30" i="2" s="1"/>
  <c r="N30" i="2" s="1"/>
  <c r="K31" i="2"/>
  <c r="M31" i="2" s="1"/>
  <c r="K32" i="2"/>
  <c r="M32" i="2" s="1"/>
  <c r="N32" i="2" s="1"/>
  <c r="K33" i="2"/>
  <c r="M33" i="2" s="1"/>
  <c r="N33" i="2" s="1"/>
  <c r="K34" i="2"/>
  <c r="M34" i="2"/>
  <c r="K35" i="2"/>
  <c r="M35" i="2" s="1"/>
  <c r="K36" i="2"/>
  <c r="M36" i="2" s="1"/>
  <c r="K37" i="2"/>
  <c r="M37" i="2" s="1"/>
  <c r="N37" i="2" s="1"/>
  <c r="K38" i="2"/>
  <c r="M38" i="2"/>
  <c r="N38" i="2"/>
  <c r="K39" i="2"/>
  <c r="M39" i="2" s="1"/>
  <c r="K40" i="2"/>
  <c r="M40" i="2" s="1"/>
  <c r="K41" i="2"/>
  <c r="M41" i="2" s="1"/>
  <c r="K42" i="2"/>
  <c r="M42" i="2" s="1"/>
  <c r="K43" i="2"/>
  <c r="M43" i="2"/>
  <c r="N43" i="2"/>
  <c r="N31" i="2" l="1"/>
  <c r="N36" i="2"/>
  <c r="N24" i="2"/>
  <c r="N42" i="2"/>
  <c r="N17" i="2"/>
  <c r="N41" i="2"/>
  <c r="N29" i="2"/>
  <c r="N10" i="2"/>
  <c r="N34" i="2"/>
  <c r="N22" i="2"/>
  <c r="N40" i="2"/>
  <c r="M20" i="2"/>
  <c r="N20" i="2" s="1"/>
  <c r="N8" i="2"/>
  <c r="N23" i="2"/>
  <c r="N11" i="2"/>
  <c r="N35" i="2"/>
  <c r="N39" i="2"/>
  <c r="N27" i="2"/>
  <c r="N15" i="2"/>
  <c r="K7" i="2"/>
  <c r="M7" i="2" s="1"/>
  <c r="N7" i="2" s="1"/>
  <c r="K6" i="2"/>
  <c r="N44" i="2" l="1"/>
  <c r="N46" i="2" s="1"/>
  <c r="M6" i="2"/>
  <c r="N6" i="2" l="1"/>
  <c r="N45" i="2"/>
</calcChain>
</file>

<file path=xl/sharedStrings.xml><?xml version="1.0" encoding="utf-8"?>
<sst xmlns="http://schemas.openxmlformats.org/spreadsheetml/2006/main" count="257" uniqueCount="186">
  <si>
    <t>Назив партије</t>
  </si>
  <si>
    <t>ЈКЛ</t>
  </si>
  <si>
    <t>Фармацеутски облик</t>
  </si>
  <si>
    <t>Укупна цена без ПДВ-а</t>
  </si>
  <si>
    <t>Број партије</t>
  </si>
  <si>
    <t>Заштићени назив понуђеног добра</t>
  </si>
  <si>
    <t>Произвођач</t>
  </si>
  <si>
    <t xml:space="preserve">Јединица мере </t>
  </si>
  <si>
    <t>Јединична цена без ПДВ-а</t>
  </si>
  <si>
    <t>rastvor za injekciju</t>
  </si>
  <si>
    <t>bočica</t>
  </si>
  <si>
    <t>Јачина/
концентрација лека</t>
  </si>
  <si>
    <t>Стопа 
ПДВ-а</t>
  </si>
  <si>
    <t>Износ 
ПДВ-а</t>
  </si>
  <si>
    <t>Укупна цена 
са ПДВ-ом</t>
  </si>
  <si>
    <t>УКУПНА ВРЕДНОСТ БЕЗ ПДВ-А:</t>
  </si>
  <si>
    <t>ИЗНОС ПДВ-А:</t>
  </si>
  <si>
    <t>ПРИЛОГ 1 УГОВОРА - СПЕЦИФИКАЦИЈА ЛЕКОВА СА ЦЕНАМА</t>
  </si>
  <si>
    <t>ampula</t>
  </si>
  <si>
    <t>100 mg</t>
  </si>
  <si>
    <t>film tableta</t>
  </si>
  <si>
    <t>tableta</t>
  </si>
  <si>
    <t>rastvor za infuziju</t>
  </si>
  <si>
    <t>boca</t>
  </si>
  <si>
    <t>ml</t>
  </si>
  <si>
    <t>koncentrat za rastvor za infuziju</t>
  </si>
  <si>
    <t>УКУПНА ВРЕДНОСТ СА ПДВ-ом:</t>
  </si>
  <si>
    <t>Количина</t>
  </si>
  <si>
    <t>Sopharma Trading  d.o.o.</t>
  </si>
  <si>
    <t>atropin 1 mg</t>
  </si>
  <si>
    <t>ATROPIN SOPHARMA</t>
  </si>
  <si>
    <t>Sopharma AD</t>
  </si>
  <si>
    <t>1mg</t>
  </si>
  <si>
    <t>palonosetron, netupitant</t>
  </si>
  <si>
    <t>AKYNZEO</t>
  </si>
  <si>
    <t>Helsinn Birex Pharmaceuticals Ltd.</t>
  </si>
  <si>
    <t>kapsula, tvrda</t>
  </si>
  <si>
    <t>1 po (0.5mg+300mg)</t>
  </si>
  <si>
    <t>blister</t>
  </si>
  <si>
    <t>askorbinska kiselina 500 mg</t>
  </si>
  <si>
    <t>0051845
0051548</t>
  </si>
  <si>
    <t>VITAMIN C; VITAMIN C SOPHARMA</t>
  </si>
  <si>
    <t>Galenika a.d. Beograd; Sopharma AD</t>
  </si>
  <si>
    <t>500mg/5ml</t>
  </si>
  <si>
    <t>dalteparin-natrijum 5000 i.j.</t>
  </si>
  <si>
    <t>FRAGMIN</t>
  </si>
  <si>
    <t>Pfizer Manufacturing Belgium NV</t>
  </si>
  <si>
    <t>5000 i.j./0.2 ml</t>
  </si>
  <si>
    <t>injekcioni špric</t>
  </si>
  <si>
    <t>dabigatraneteksilat 75 mg</t>
  </si>
  <si>
    <t>PRADAXA</t>
  </si>
  <si>
    <t>Boehringer Ingelheim Pharma GmbH &amp; Co.KG</t>
  </si>
  <si>
    <t>75 mg</t>
  </si>
  <si>
    <t>kapsula</t>
  </si>
  <si>
    <t>dabigatraneteksilat 110 mg</t>
  </si>
  <si>
    <t>110 mg</t>
  </si>
  <si>
    <t>etamsilat inj 250 mg</t>
  </si>
  <si>
    <t>DICYNONE</t>
  </si>
  <si>
    <t>Lek farmacevtska družba d.d.</t>
  </si>
  <si>
    <t>250 mg/2 ml</t>
  </si>
  <si>
    <t>etamsilat tbl 250 mg</t>
  </si>
  <si>
    <t>250 mg</t>
  </si>
  <si>
    <t>digoksin 0,5 mg</t>
  </si>
  <si>
    <t>DIGOXIN SOPHARMA</t>
  </si>
  <si>
    <t>rastvor za injekciju/infuziju</t>
  </si>
  <si>
    <t>0,25 mg/ ml</t>
  </si>
  <si>
    <t>gliceriltrinitrat (nitroglicerin) 5 mg</t>
  </si>
  <si>
    <t xml:space="preserve">NIRMIN </t>
  </si>
  <si>
    <t>Hemofarm a.d.</t>
  </si>
  <si>
    <t>5 mg</t>
  </si>
  <si>
    <t>furosemid 20 mg</t>
  </si>
  <si>
    <t>0400411
0400413</t>
  </si>
  <si>
    <t>FUROSEMID SOPHARMA; EDEMID</t>
  </si>
  <si>
    <t>Sopharma AD; Salutas Pharma GmbH</t>
  </si>
  <si>
    <t>20 mg/2 ml</t>
  </si>
  <si>
    <t>metoprolol, 5 mg</t>
  </si>
  <si>
    <t>0107497
0107501</t>
  </si>
  <si>
    <t>PRESOLOL; PROMEROL</t>
  </si>
  <si>
    <t>Hemofarm a.d.; Sopharma AD</t>
  </si>
  <si>
    <t>5 mg/5 ml</t>
  </si>
  <si>
    <t>nimodipin 10 mg</t>
  </si>
  <si>
    <t>0402102
0402666</t>
  </si>
  <si>
    <t>NIMOTOP S; NIMODIPIN CARINOPHARM</t>
  </si>
  <si>
    <t>Bayer Pharma AG; Solupharm Pharmazeutische Erzeugnisse GmbH</t>
  </si>
  <si>
    <t>10 mg/50 ml</t>
  </si>
  <si>
    <t>dinoproston (PGE2) 3 g, endocervikalni gel</t>
  </si>
  <si>
    <t>PREPIDIL GEL</t>
  </si>
  <si>
    <t>endocervikalni gel</t>
  </si>
  <si>
    <t>0,5 mg/3 g</t>
  </si>
  <si>
    <t>dinoproston (PGE2) 3 mg, vaginalna tableta</t>
  </si>
  <si>
    <t>PROSTIN E2</t>
  </si>
  <si>
    <t>Sanico N.V.</t>
  </si>
  <si>
    <t>vaginalna tableta</t>
  </si>
  <si>
    <t xml:space="preserve"> 3 mg</t>
  </si>
  <si>
    <t>deksametazon 4 mg</t>
  </si>
  <si>
    <t>0047140
0047142</t>
  </si>
  <si>
    <t>DEXASON; DEXAMETHASONE SOPHARMA</t>
  </si>
  <si>
    <t>Galenika a.d.; Sopharma AD</t>
  </si>
  <si>
    <t>4 mg/ml</t>
  </si>
  <si>
    <t>benzilpenicilin, prokain-benzilpenicilin, 600.000 i.j.+ 200.000 i.j.</t>
  </si>
  <si>
    <t xml:space="preserve">PANCILLIN </t>
  </si>
  <si>
    <t>prašak za suspenziju za injekciju</t>
  </si>
  <si>
    <t>800.000 i.j. (600.000 i.j.+ 200.000 i.j.)</t>
  </si>
  <si>
    <t>cefotaksim 2 g</t>
  </si>
  <si>
    <t>CEFOTAXIM-MIP</t>
  </si>
  <si>
    <t>Chephasaar Chem.- Pharm. Fabrik GmbH</t>
  </si>
  <si>
    <t>prašak za rastvor za injekciju/infuziju</t>
  </si>
  <si>
    <t>2 g</t>
  </si>
  <si>
    <t>gentamicin 80 mg</t>
  </si>
  <si>
    <t>0024552
0024580
0024606</t>
  </si>
  <si>
    <t xml:space="preserve">GENTAMICIN; GENTAMICIN HF; GENTAMICIN SOPHARMA; </t>
  </si>
  <si>
    <t>Galenika a.d.; Hemofarm AD Vršac; Sopharma AD</t>
  </si>
  <si>
    <t>80 mg/2 ml</t>
  </si>
  <si>
    <t>moksifloksacin 400 mg</t>
  </si>
  <si>
    <t>0329501
0329502
0329510</t>
  </si>
  <si>
    <t>ELFONIS; MOKSIFLOKSACIN PHARMAS; MOXIFLOKSACIN KABI</t>
  </si>
  <si>
    <t>Hemofarm A.D; Pharmathen S.A.; Fresenius Kabi Polska SP. Z.O.O.</t>
  </si>
  <si>
    <t xml:space="preserve">rastvor za infuziju </t>
  </si>
  <si>
    <t>400 mg/250 ml</t>
  </si>
  <si>
    <t>linezolid tbl 600 mg</t>
  </si>
  <si>
    <t>ZENIX</t>
  </si>
  <si>
    <t>600 mg</t>
  </si>
  <si>
    <t>meloksikam amp 15 mg</t>
  </si>
  <si>
    <t>MOVALIS</t>
  </si>
  <si>
    <t>Boehringer Ingelheim Espana S.A.</t>
  </si>
  <si>
    <t>15 mg/1,5 ml</t>
  </si>
  <si>
    <t>ibuprofen tbl 600 mg</t>
  </si>
  <si>
    <t xml:space="preserve">RAPIDOL RP                </t>
  </si>
  <si>
    <t>PharmaSwiss d.o.o.</t>
  </si>
  <si>
    <t>ketoprofen amp 100 mg</t>
  </si>
  <si>
    <t>KETONAL</t>
  </si>
  <si>
    <t>100 mg/2 ml</t>
  </si>
  <si>
    <t>ketoprofen tbl 100 mg</t>
  </si>
  <si>
    <t>KETONAL FORTE</t>
  </si>
  <si>
    <t>lidokain 2%</t>
  </si>
  <si>
    <t>0081560
0081626</t>
  </si>
  <si>
    <t>LIDOKAIN-HLORID 2%; LIDOCAINE SOPHARMA</t>
  </si>
  <si>
    <t>40 mg/2 ml</t>
  </si>
  <si>
    <t>lidokain, hlorheksidin</t>
  </si>
  <si>
    <t>CATHEJELL SA LIDOKAINOM</t>
  </si>
  <si>
    <t>Pharmazeutische Fabrik Montavit Ges.m.b.H.</t>
  </si>
  <si>
    <t>gel</t>
  </si>
  <si>
    <t>12,5 g (20 mg/g+0,5 mg/g)</t>
  </si>
  <si>
    <t xml:space="preserve"> aplikator</t>
  </si>
  <si>
    <t>metamizol natrijum 2,5 g</t>
  </si>
  <si>
    <t>0086431
0086418</t>
  </si>
  <si>
    <t>NOVALGETOL; ANALGIN</t>
  </si>
  <si>
    <t>Galenika a.d.; Alkaloid a.d.</t>
  </si>
  <si>
    <t>2,5 g/5 ml</t>
  </si>
  <si>
    <t>amantadin sulfat 200 mg</t>
  </si>
  <si>
    <t>PK MERZ</t>
  </si>
  <si>
    <t>Merz Pharma GmbH</t>
  </si>
  <si>
    <t>200 mg/500 ml</t>
  </si>
  <si>
    <t>haloperidol 5 mg</t>
  </si>
  <si>
    <t>0070200
0070201</t>
  </si>
  <si>
    <t>HALDOL; HALOPERIDOL SOPHARMA</t>
  </si>
  <si>
    <t>Krka d.d. u saradnji sa Janssen Pharmaceutica N.V, Belgija; Sopharma AD</t>
  </si>
  <si>
    <t>1 ml (5 mg/ml)</t>
  </si>
  <si>
    <t>diazepam 10 mg</t>
  </si>
  <si>
    <t>0071123
0071100</t>
  </si>
  <si>
    <t>BENSEDIN; DIAZEPAM SOPHARMA</t>
  </si>
  <si>
    <t>rastvor za injekciju /infuziju</t>
  </si>
  <si>
    <t>2 ml (10 mg/2 ml)</t>
  </si>
  <si>
    <t>hloropiramin 20 mg</t>
  </si>
  <si>
    <t>SYNOPEN</t>
  </si>
  <si>
    <t>Pliva Hrvatska d.o.o.; Merckle GMBH</t>
  </si>
  <si>
    <t>protamin sulfat 50 mg</t>
  </si>
  <si>
    <t>PROTAMIN SULFAT</t>
  </si>
  <si>
    <t>Galenika a.d.</t>
  </si>
  <si>
    <t>50 mg/5 ml</t>
  </si>
  <si>
    <t>jopromid 370 mg I/ml, 200 ml i 500 ml</t>
  </si>
  <si>
    <t>ULTRAVIST 370</t>
  </si>
  <si>
    <t>Bayer AG; Bayer farmacevtska družba d.o.o.</t>
  </si>
  <si>
    <t>200 ml (768,86 mg/ml)</t>
  </si>
  <si>
    <t>500 ml (768,86 mg/ml)</t>
  </si>
  <si>
    <t>gadobutrol 1 mmol/ml, 7,5 ml</t>
  </si>
  <si>
    <t>GADOVIST</t>
  </si>
  <si>
    <t>Bayer Pharma AG; Bayer farmacevtska družba d.o.o.</t>
  </si>
  <si>
    <t>rastvor za injekciju u napunjenom injekcionom špricu</t>
  </si>
  <si>
    <t>7,5 ml (1 mmol/ml)</t>
  </si>
  <si>
    <t>gadobutrol 1 mmol/ml, 30 ml</t>
  </si>
  <si>
    <t>30 ml (1mmol/ml)</t>
  </si>
  <si>
    <t>gadoksetinska kiselina 10 ml</t>
  </si>
  <si>
    <t>PRIMOVIST</t>
  </si>
  <si>
    <t>Bayer Pharma AG; Bayer Farmacevtska družba d.o.o.</t>
  </si>
  <si>
    <t>10 ml (181,43 mg/ml)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</si>
</sst>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0"/>
    <numFmt numFmtId="165" formatCode="dd/mm/yyyy;@"/>
  </numFmts>
  <fonts count="11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0"/>
      <color theme="1"/>
      <name val="Arial"/>
      <family val="2"/>
      <charset val="238"/>
    </font>
    <font>
      <b/>
      <sz val="8"/>
      <color theme="1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name val="Arial"/>
      <family val="2"/>
    </font>
    <font>
      <u/>
      <sz val="10"/>
      <color indexed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6" fillId="0" borderId="0"/>
    <xf numFmtId="0" fontId="7" fillId="0" borderId="0"/>
    <xf numFmtId="0" fontId="2" fillId="0" borderId="0"/>
    <xf numFmtId="0" fontId="6" fillId="0" borderId="0"/>
    <xf numFmtId="0" fontId="7" fillId="0" borderId="0"/>
    <xf numFmtId="0" fontId="2" fillId="0" borderId="0"/>
    <xf numFmtId="0" fontId="6" fillId="0" borderId="0"/>
    <xf numFmtId="0" fontId="8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25">
    <xf numFmtId="0" fontId="0" fillId="0" borderId="0" xfId="0"/>
    <xf numFmtId="4" fontId="0" fillId="0" borderId="0" xfId="0" applyNumberFormat="1"/>
    <xf numFmtId="4" fontId="1" fillId="0" borderId="1" xfId="0" applyNumberFormat="1" applyFont="1" applyBorder="1"/>
    <xf numFmtId="4" fontId="4" fillId="0" borderId="1" xfId="0" applyNumberFormat="1" applyFont="1" applyFill="1" applyBorder="1" applyAlignment="1">
      <alignment horizontal="center" vertical="center" wrapText="1"/>
    </xf>
    <xf numFmtId="9" fontId="4" fillId="0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center" vertical="center" wrapText="1"/>
    </xf>
    <xf numFmtId="3" fontId="9" fillId="0" borderId="1" xfId="0" applyNumberFormat="1" applyFont="1" applyFill="1" applyBorder="1" applyAlignment="1">
      <alignment horizontal="center" vertical="center" wrapText="1"/>
    </xf>
    <xf numFmtId="0" fontId="9" fillId="0" borderId="1" xfId="2" applyFont="1" applyFill="1" applyBorder="1" applyAlignment="1">
      <alignment horizontal="center" vertical="center" wrapText="1"/>
    </xf>
    <xf numFmtId="0" fontId="9" fillId="0" borderId="1" xfId="10" applyFont="1" applyFill="1" applyBorder="1" applyAlignment="1" applyProtection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3" fontId="9" fillId="0" borderId="1" xfId="0" applyNumberFormat="1" applyFont="1" applyFill="1" applyBorder="1" applyAlignment="1">
      <alignment horizontal="center" vertical="center"/>
    </xf>
    <xf numFmtId="165" fontId="9" fillId="0" borderId="1" xfId="9" applyNumberFormat="1" applyFont="1" applyFill="1" applyBorder="1" applyAlignment="1">
      <alignment horizontal="center" vertical="center" wrapText="1"/>
    </xf>
    <xf numFmtId="4" fontId="9" fillId="0" borderId="1" xfId="9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5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3" fontId="9" fillId="0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 wrapText="1"/>
    </xf>
  </cellXfs>
  <cellStyles count="11">
    <cellStyle name="Hyperlink" xfId="10" builtinId="8"/>
    <cellStyle name="Normal" xfId="0" builtinId="0"/>
    <cellStyle name="Normal 11" xfId="3" xr:uid="{98C61942-3F70-4DA7-B599-36D5EA07130A}"/>
    <cellStyle name="Normal 2" xfId="2" xr:uid="{5FF1F6A3-3D45-4B20-BF3D-A709AABAA86F}"/>
    <cellStyle name="Normal 2 13" xfId="8" xr:uid="{0B13F2CD-8F68-47A7-B4C0-831B2B49F807}"/>
    <cellStyle name="Normal 2 14" xfId="7" xr:uid="{F8FED8CA-B87F-463C-8495-850CE8DB9C02}"/>
    <cellStyle name="Normal 2 2" xfId="4" xr:uid="{EE6886C6-2C5C-4693-9902-ABAA30AA97E5}"/>
    <cellStyle name="Normal 2 2 13" xfId="5" xr:uid="{640AE93C-A4B4-4F8A-9C03-4328C209E352}"/>
    <cellStyle name="Normal 2 2 2" xfId="6" xr:uid="{5EF5F852-5FA1-4AFC-9AE4-F663080DD97B}"/>
    <cellStyle name="Normal 2 3" xfId="9" xr:uid="{6EB0C516-AFED-4BBE-97BF-3D85BA7617E5}"/>
    <cellStyle name="Normal 3 4" xfId="1" xr:uid="{2E228AE2-06A4-4041-B464-BEBE2F2FF4F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FC4BDF-2887-4D08-BDB8-8505483790C9}">
  <sheetPr>
    <pageSetUpPr fitToPage="1"/>
  </sheetPr>
  <dimension ref="A1:N55"/>
  <sheetViews>
    <sheetView tabSelected="1" topLeftCell="A28" workbookViewId="0">
      <selection activeCell="J36" sqref="J36"/>
    </sheetView>
  </sheetViews>
  <sheetFormatPr defaultRowHeight="15" x14ac:dyDescent="0.25"/>
  <cols>
    <col min="2" max="2" width="13.7109375" customWidth="1"/>
    <col min="3" max="3" width="11.85546875" customWidth="1"/>
    <col min="4" max="4" width="16.7109375" customWidth="1"/>
    <col min="5" max="5" width="23.85546875" customWidth="1"/>
    <col min="6" max="6" width="15.28515625" customWidth="1"/>
    <col min="7" max="7" width="14.42578125" customWidth="1"/>
    <col min="9" max="9" width="11.85546875" customWidth="1"/>
    <col min="10" max="10" width="13.7109375" customWidth="1"/>
    <col min="11" max="11" width="15.28515625" customWidth="1"/>
    <col min="13" max="13" width="14" customWidth="1"/>
    <col min="14" max="14" width="18.42578125" customWidth="1"/>
  </cols>
  <sheetData>
    <row r="1" spans="1:14" ht="20.100000000000001" customHeight="1" x14ac:dyDescent="0.25">
      <c r="A1" s="19" t="s">
        <v>17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2" spans="1:14" ht="20.100000000000001" customHeight="1" x14ac:dyDescent="0.25">
      <c r="A2" s="19" t="s">
        <v>28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</row>
    <row r="4" spans="1:14" ht="33.75" customHeight="1" x14ac:dyDescent="0.25">
      <c r="A4" s="21" t="s">
        <v>4</v>
      </c>
      <c r="B4" s="21" t="s">
        <v>0</v>
      </c>
      <c r="C4" s="21" t="s">
        <v>1</v>
      </c>
      <c r="D4" s="21" t="s">
        <v>5</v>
      </c>
      <c r="E4" s="21" t="s">
        <v>6</v>
      </c>
      <c r="F4" s="21" t="s">
        <v>2</v>
      </c>
      <c r="G4" s="21" t="s">
        <v>11</v>
      </c>
      <c r="H4" s="21" t="s">
        <v>7</v>
      </c>
      <c r="I4" s="21" t="s">
        <v>27</v>
      </c>
      <c r="J4" s="21" t="s">
        <v>8</v>
      </c>
      <c r="K4" s="21" t="s">
        <v>3</v>
      </c>
      <c r="L4" s="21" t="s">
        <v>12</v>
      </c>
      <c r="M4" s="21" t="s">
        <v>13</v>
      </c>
      <c r="N4" s="20" t="s">
        <v>14</v>
      </c>
    </row>
    <row r="5" spans="1:14" ht="15" customHeight="1" x14ac:dyDescent="0.25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0"/>
    </row>
    <row r="6" spans="1:14" ht="24" x14ac:dyDescent="0.25">
      <c r="A6" s="7">
        <v>4</v>
      </c>
      <c r="B6" s="9" t="s">
        <v>29</v>
      </c>
      <c r="C6" s="10">
        <v>123137</v>
      </c>
      <c r="D6" s="9" t="s">
        <v>30</v>
      </c>
      <c r="E6" s="9" t="s">
        <v>31</v>
      </c>
      <c r="F6" s="5" t="s">
        <v>9</v>
      </c>
      <c r="G6" s="5" t="s">
        <v>32</v>
      </c>
      <c r="H6" s="5" t="s">
        <v>18</v>
      </c>
      <c r="I6" s="7"/>
      <c r="J6" s="5">
        <v>47.01</v>
      </c>
      <c r="K6" s="3">
        <f>I6*J6</f>
        <v>0</v>
      </c>
      <c r="L6" s="4">
        <v>0.1</v>
      </c>
      <c r="M6" s="3">
        <f>K6*L6</f>
        <v>0</v>
      </c>
      <c r="N6" s="3">
        <f>K6+M6</f>
        <v>0</v>
      </c>
    </row>
    <row r="7" spans="1:14" ht="24" x14ac:dyDescent="0.25">
      <c r="A7" s="7">
        <v>10</v>
      </c>
      <c r="B7" s="11" t="s">
        <v>33</v>
      </c>
      <c r="C7" s="10">
        <v>1124588</v>
      </c>
      <c r="D7" s="9" t="s">
        <v>34</v>
      </c>
      <c r="E7" s="9" t="s">
        <v>35</v>
      </c>
      <c r="F7" s="5" t="s">
        <v>36</v>
      </c>
      <c r="G7" s="5" t="s">
        <v>37</v>
      </c>
      <c r="H7" s="5" t="s">
        <v>38</v>
      </c>
      <c r="I7" s="7"/>
      <c r="J7" s="5">
        <v>5967.2</v>
      </c>
      <c r="K7" s="3">
        <f t="shared" ref="K7:K8" si="0">I7*J7</f>
        <v>0</v>
      </c>
      <c r="L7" s="4">
        <v>0.1</v>
      </c>
      <c r="M7" s="3">
        <f t="shared" ref="M7:M8" si="1">K7*L7</f>
        <v>0</v>
      </c>
      <c r="N7" s="3">
        <f t="shared" ref="N7:N8" si="2">K7+M7</f>
        <v>0</v>
      </c>
    </row>
    <row r="8" spans="1:14" ht="24" x14ac:dyDescent="0.25">
      <c r="A8" s="7">
        <v>19</v>
      </c>
      <c r="B8" s="5" t="s">
        <v>39</v>
      </c>
      <c r="C8" s="12" t="s">
        <v>40</v>
      </c>
      <c r="D8" s="9" t="s">
        <v>41</v>
      </c>
      <c r="E8" s="9" t="s">
        <v>42</v>
      </c>
      <c r="F8" s="5" t="s">
        <v>9</v>
      </c>
      <c r="G8" s="5" t="s">
        <v>43</v>
      </c>
      <c r="H8" s="5" t="s">
        <v>18</v>
      </c>
      <c r="I8" s="7"/>
      <c r="J8" s="5">
        <v>34</v>
      </c>
      <c r="K8" s="3">
        <f t="shared" si="0"/>
        <v>0</v>
      </c>
      <c r="L8" s="4">
        <v>0.1</v>
      </c>
      <c r="M8" s="3">
        <f t="shared" si="1"/>
        <v>0</v>
      </c>
      <c r="N8" s="3">
        <f t="shared" si="2"/>
        <v>0</v>
      </c>
    </row>
    <row r="9" spans="1:14" ht="36" x14ac:dyDescent="0.25">
      <c r="A9" s="7">
        <v>29</v>
      </c>
      <c r="B9" s="5" t="s">
        <v>44</v>
      </c>
      <c r="C9" s="10">
        <v>62211</v>
      </c>
      <c r="D9" s="9" t="s">
        <v>45</v>
      </c>
      <c r="E9" s="9" t="s">
        <v>46</v>
      </c>
      <c r="F9" s="5" t="s">
        <v>9</v>
      </c>
      <c r="G9" s="5" t="s">
        <v>47</v>
      </c>
      <c r="H9" s="5" t="s">
        <v>48</v>
      </c>
      <c r="I9" s="7"/>
      <c r="J9" s="5">
        <v>307.29000000000002</v>
      </c>
      <c r="K9" s="3">
        <f t="shared" ref="K9:K43" si="3">I9*J9</f>
        <v>0</v>
      </c>
      <c r="L9" s="4">
        <v>0.1</v>
      </c>
      <c r="M9" s="3">
        <f t="shared" ref="M9:M43" si="4">K9*L9</f>
        <v>0</v>
      </c>
      <c r="N9" s="3">
        <f t="shared" ref="N9:N43" si="5">K9+M9</f>
        <v>0</v>
      </c>
    </row>
    <row r="10" spans="1:14" ht="24" x14ac:dyDescent="0.25">
      <c r="A10" s="13">
        <v>40</v>
      </c>
      <c r="B10" s="5" t="s">
        <v>49</v>
      </c>
      <c r="C10" s="10">
        <v>1069611</v>
      </c>
      <c r="D10" s="9" t="s">
        <v>50</v>
      </c>
      <c r="E10" s="9" t="s">
        <v>51</v>
      </c>
      <c r="F10" s="5" t="s">
        <v>36</v>
      </c>
      <c r="G10" s="5" t="s">
        <v>52</v>
      </c>
      <c r="H10" s="5" t="s">
        <v>53</v>
      </c>
      <c r="I10" s="7"/>
      <c r="J10" s="5">
        <v>98.88</v>
      </c>
      <c r="K10" s="3">
        <f t="shared" si="3"/>
        <v>0</v>
      </c>
      <c r="L10" s="4">
        <v>0.1</v>
      </c>
      <c r="M10" s="3">
        <f t="shared" si="4"/>
        <v>0</v>
      </c>
      <c r="N10" s="3">
        <f t="shared" si="5"/>
        <v>0</v>
      </c>
    </row>
    <row r="11" spans="1:14" ht="24" x14ac:dyDescent="0.25">
      <c r="A11" s="13">
        <v>41</v>
      </c>
      <c r="B11" s="5" t="s">
        <v>54</v>
      </c>
      <c r="C11" s="10">
        <v>1069614</v>
      </c>
      <c r="D11" s="9" t="s">
        <v>50</v>
      </c>
      <c r="E11" s="9" t="s">
        <v>51</v>
      </c>
      <c r="F11" s="5" t="s">
        <v>36</v>
      </c>
      <c r="G11" s="5" t="s">
        <v>55</v>
      </c>
      <c r="H11" s="5" t="s">
        <v>53</v>
      </c>
      <c r="I11" s="7"/>
      <c r="J11" s="5">
        <v>97.91</v>
      </c>
      <c r="K11" s="3">
        <f t="shared" si="3"/>
        <v>0</v>
      </c>
      <c r="L11" s="4">
        <v>0.1</v>
      </c>
      <c r="M11" s="3">
        <f t="shared" si="4"/>
        <v>0</v>
      </c>
      <c r="N11" s="3">
        <f t="shared" si="5"/>
        <v>0</v>
      </c>
    </row>
    <row r="12" spans="1:14" ht="24" x14ac:dyDescent="0.25">
      <c r="A12" s="7">
        <v>50</v>
      </c>
      <c r="B12" s="9" t="s">
        <v>56</v>
      </c>
      <c r="C12" s="10">
        <v>66070</v>
      </c>
      <c r="D12" s="9" t="s">
        <v>57</v>
      </c>
      <c r="E12" s="9" t="s">
        <v>58</v>
      </c>
      <c r="F12" s="5" t="s">
        <v>9</v>
      </c>
      <c r="G12" s="5" t="s">
        <v>59</v>
      </c>
      <c r="H12" s="5" t="s">
        <v>18</v>
      </c>
      <c r="I12" s="7"/>
      <c r="J12" s="5">
        <v>115.87</v>
      </c>
      <c r="K12" s="3">
        <f t="shared" si="3"/>
        <v>0</v>
      </c>
      <c r="L12" s="4">
        <v>0.1</v>
      </c>
      <c r="M12" s="3">
        <f t="shared" si="4"/>
        <v>0</v>
      </c>
      <c r="N12" s="3">
        <f t="shared" si="5"/>
        <v>0</v>
      </c>
    </row>
    <row r="13" spans="1:14" ht="24" x14ac:dyDescent="0.25">
      <c r="A13" s="7">
        <v>51</v>
      </c>
      <c r="B13" s="8" t="s">
        <v>60</v>
      </c>
      <c r="C13" s="10">
        <v>1066072</v>
      </c>
      <c r="D13" s="9" t="s">
        <v>57</v>
      </c>
      <c r="E13" s="9" t="s">
        <v>58</v>
      </c>
      <c r="F13" s="5" t="s">
        <v>21</v>
      </c>
      <c r="G13" s="5" t="s">
        <v>61</v>
      </c>
      <c r="H13" s="5" t="s">
        <v>21</v>
      </c>
      <c r="I13" s="7"/>
      <c r="J13" s="5">
        <v>34.340000000000003</v>
      </c>
      <c r="K13" s="3">
        <f t="shared" si="3"/>
        <v>0</v>
      </c>
      <c r="L13" s="4">
        <v>0.1</v>
      </c>
      <c r="M13" s="3">
        <f t="shared" si="4"/>
        <v>0</v>
      </c>
      <c r="N13" s="3">
        <f t="shared" si="5"/>
        <v>0</v>
      </c>
    </row>
    <row r="14" spans="1:14" ht="24" x14ac:dyDescent="0.25">
      <c r="A14" s="7">
        <v>138</v>
      </c>
      <c r="B14" s="8" t="s">
        <v>62</v>
      </c>
      <c r="C14" s="10">
        <v>100255</v>
      </c>
      <c r="D14" s="9" t="s">
        <v>63</v>
      </c>
      <c r="E14" s="9" t="s">
        <v>31</v>
      </c>
      <c r="F14" s="5" t="s">
        <v>64</v>
      </c>
      <c r="G14" s="5" t="s">
        <v>65</v>
      </c>
      <c r="H14" s="5" t="s">
        <v>18</v>
      </c>
      <c r="I14" s="7"/>
      <c r="J14" s="5">
        <v>50.82</v>
      </c>
      <c r="K14" s="3">
        <f t="shared" si="3"/>
        <v>0</v>
      </c>
      <c r="L14" s="4">
        <v>0.1</v>
      </c>
      <c r="M14" s="3">
        <f t="shared" si="4"/>
        <v>0</v>
      </c>
      <c r="N14" s="3">
        <f t="shared" si="5"/>
        <v>0</v>
      </c>
    </row>
    <row r="15" spans="1:14" ht="36" x14ac:dyDescent="0.25">
      <c r="A15" s="7">
        <v>143</v>
      </c>
      <c r="B15" s="5" t="s">
        <v>66</v>
      </c>
      <c r="C15" s="10">
        <v>102180</v>
      </c>
      <c r="D15" s="9" t="s">
        <v>67</v>
      </c>
      <c r="E15" s="9" t="s">
        <v>68</v>
      </c>
      <c r="F15" s="5" t="s">
        <v>25</v>
      </c>
      <c r="G15" s="5" t="s">
        <v>69</v>
      </c>
      <c r="H15" s="5" t="s">
        <v>18</v>
      </c>
      <c r="I15" s="7"/>
      <c r="J15" s="5">
        <v>79.11</v>
      </c>
      <c r="K15" s="3">
        <f t="shared" si="3"/>
        <v>0</v>
      </c>
      <c r="L15" s="4">
        <v>0.1</v>
      </c>
      <c r="M15" s="3">
        <f t="shared" si="4"/>
        <v>0</v>
      </c>
      <c r="N15" s="3">
        <f t="shared" si="5"/>
        <v>0</v>
      </c>
    </row>
    <row r="16" spans="1:14" ht="36" x14ac:dyDescent="0.25">
      <c r="A16" s="7">
        <v>146</v>
      </c>
      <c r="B16" s="5" t="s">
        <v>70</v>
      </c>
      <c r="C16" s="12" t="s">
        <v>71</v>
      </c>
      <c r="D16" s="9" t="s">
        <v>72</v>
      </c>
      <c r="E16" s="9" t="s">
        <v>73</v>
      </c>
      <c r="F16" s="5" t="s">
        <v>9</v>
      </c>
      <c r="G16" s="5" t="s">
        <v>74</v>
      </c>
      <c r="H16" s="5" t="s">
        <v>18</v>
      </c>
      <c r="I16" s="7"/>
      <c r="J16" s="5">
        <v>37.53</v>
      </c>
      <c r="K16" s="3">
        <f t="shared" si="3"/>
        <v>0</v>
      </c>
      <c r="L16" s="4">
        <v>0.1</v>
      </c>
      <c r="M16" s="3">
        <f t="shared" si="4"/>
        <v>0</v>
      </c>
      <c r="N16" s="3">
        <f t="shared" si="5"/>
        <v>0</v>
      </c>
    </row>
    <row r="17" spans="1:14" ht="24" x14ac:dyDescent="0.25">
      <c r="A17" s="7">
        <v>147</v>
      </c>
      <c r="B17" s="5" t="s">
        <v>75</v>
      </c>
      <c r="C17" s="12" t="s">
        <v>76</v>
      </c>
      <c r="D17" s="9" t="s">
        <v>77</v>
      </c>
      <c r="E17" s="9" t="s">
        <v>78</v>
      </c>
      <c r="F17" s="5" t="s">
        <v>9</v>
      </c>
      <c r="G17" s="5" t="s">
        <v>79</v>
      </c>
      <c r="H17" s="5" t="s">
        <v>18</v>
      </c>
      <c r="I17" s="7"/>
      <c r="J17" s="5">
        <v>68.62</v>
      </c>
      <c r="K17" s="3">
        <f t="shared" si="3"/>
        <v>0</v>
      </c>
      <c r="L17" s="4">
        <v>0.1</v>
      </c>
      <c r="M17" s="3">
        <f t="shared" si="4"/>
        <v>0</v>
      </c>
      <c r="N17" s="3">
        <f t="shared" si="5"/>
        <v>0</v>
      </c>
    </row>
    <row r="18" spans="1:14" ht="48" x14ac:dyDescent="0.25">
      <c r="A18" s="7">
        <v>148</v>
      </c>
      <c r="B18" s="5" t="s">
        <v>80</v>
      </c>
      <c r="C18" s="12" t="s">
        <v>81</v>
      </c>
      <c r="D18" s="9" t="s">
        <v>82</v>
      </c>
      <c r="E18" s="9" t="s">
        <v>83</v>
      </c>
      <c r="F18" s="5" t="s">
        <v>22</v>
      </c>
      <c r="G18" s="5" t="s">
        <v>84</v>
      </c>
      <c r="H18" s="5" t="s">
        <v>10</v>
      </c>
      <c r="I18" s="7"/>
      <c r="J18" s="5">
        <v>663.88</v>
      </c>
      <c r="K18" s="3">
        <f t="shared" si="3"/>
        <v>0</v>
      </c>
      <c r="L18" s="4">
        <v>0.1</v>
      </c>
      <c r="M18" s="3">
        <f t="shared" si="4"/>
        <v>0</v>
      </c>
      <c r="N18" s="3">
        <f t="shared" si="5"/>
        <v>0</v>
      </c>
    </row>
    <row r="19" spans="1:14" ht="48" x14ac:dyDescent="0.25">
      <c r="A19" s="7">
        <v>159</v>
      </c>
      <c r="B19" s="5" t="s">
        <v>85</v>
      </c>
      <c r="C19" s="10">
        <v>4143125</v>
      </c>
      <c r="D19" s="9" t="s">
        <v>86</v>
      </c>
      <c r="E19" s="9" t="s">
        <v>46</v>
      </c>
      <c r="F19" s="5" t="s">
        <v>87</v>
      </c>
      <c r="G19" s="5" t="s">
        <v>88</v>
      </c>
      <c r="H19" s="5" t="s">
        <v>48</v>
      </c>
      <c r="I19" s="7"/>
      <c r="J19" s="5">
        <v>1972.79</v>
      </c>
      <c r="K19" s="3">
        <f t="shared" si="3"/>
        <v>0</v>
      </c>
      <c r="L19" s="4">
        <v>0.1</v>
      </c>
      <c r="M19" s="3">
        <f t="shared" si="4"/>
        <v>0</v>
      </c>
      <c r="N19" s="3">
        <f t="shared" si="5"/>
        <v>0</v>
      </c>
    </row>
    <row r="20" spans="1:14" ht="48" x14ac:dyDescent="0.25">
      <c r="A20" s="7">
        <v>160</v>
      </c>
      <c r="B20" s="5" t="s">
        <v>89</v>
      </c>
      <c r="C20" s="10">
        <v>6143120</v>
      </c>
      <c r="D20" s="9" t="s">
        <v>90</v>
      </c>
      <c r="E20" s="9" t="s">
        <v>91</v>
      </c>
      <c r="F20" s="5" t="s">
        <v>92</v>
      </c>
      <c r="G20" s="5" t="s">
        <v>93</v>
      </c>
      <c r="H20" s="5" t="s">
        <v>92</v>
      </c>
      <c r="I20" s="7"/>
      <c r="J20" s="5">
        <v>872.82</v>
      </c>
      <c r="K20" s="3">
        <f t="shared" si="3"/>
        <v>0</v>
      </c>
      <c r="L20" s="4">
        <v>0.1</v>
      </c>
      <c r="M20" s="3">
        <f t="shared" si="4"/>
        <v>0</v>
      </c>
      <c r="N20" s="3">
        <f t="shared" si="5"/>
        <v>0</v>
      </c>
    </row>
    <row r="21" spans="1:14" ht="36" x14ac:dyDescent="0.25">
      <c r="A21" s="7">
        <v>199</v>
      </c>
      <c r="B21" s="8" t="s">
        <v>94</v>
      </c>
      <c r="C21" s="12" t="s">
        <v>95</v>
      </c>
      <c r="D21" s="9" t="s">
        <v>96</v>
      </c>
      <c r="E21" s="9" t="s">
        <v>97</v>
      </c>
      <c r="F21" s="5" t="s">
        <v>9</v>
      </c>
      <c r="G21" s="5" t="s">
        <v>98</v>
      </c>
      <c r="H21" s="5" t="s">
        <v>18</v>
      </c>
      <c r="I21" s="7"/>
      <c r="J21" s="5">
        <v>39.799999999999997</v>
      </c>
      <c r="K21" s="3">
        <f t="shared" si="3"/>
        <v>0</v>
      </c>
      <c r="L21" s="4">
        <v>0.1</v>
      </c>
      <c r="M21" s="3">
        <f t="shared" si="4"/>
        <v>0</v>
      </c>
      <c r="N21" s="3">
        <f t="shared" si="5"/>
        <v>0</v>
      </c>
    </row>
    <row r="22" spans="1:14" ht="60" x14ac:dyDescent="0.25">
      <c r="A22" s="7">
        <v>210</v>
      </c>
      <c r="B22" s="8" t="s">
        <v>99</v>
      </c>
      <c r="C22" s="10">
        <v>20056</v>
      </c>
      <c r="D22" s="9" t="s">
        <v>100</v>
      </c>
      <c r="E22" s="9" t="s">
        <v>68</v>
      </c>
      <c r="F22" s="5" t="s">
        <v>101</v>
      </c>
      <c r="G22" s="5" t="s">
        <v>102</v>
      </c>
      <c r="H22" s="5" t="s">
        <v>10</v>
      </c>
      <c r="I22" s="7"/>
      <c r="J22" s="5">
        <v>49.75</v>
      </c>
      <c r="K22" s="3">
        <f t="shared" si="3"/>
        <v>0</v>
      </c>
      <c r="L22" s="4">
        <v>0.1</v>
      </c>
      <c r="M22" s="3">
        <f t="shared" si="4"/>
        <v>0</v>
      </c>
      <c r="N22" s="3">
        <f t="shared" si="5"/>
        <v>0</v>
      </c>
    </row>
    <row r="23" spans="1:14" ht="36" x14ac:dyDescent="0.25">
      <c r="A23" s="7">
        <v>218</v>
      </c>
      <c r="B23" s="5" t="s">
        <v>103</v>
      </c>
      <c r="C23" s="10">
        <v>321976</v>
      </c>
      <c r="D23" s="9" t="s">
        <v>104</v>
      </c>
      <c r="E23" s="9" t="s">
        <v>105</v>
      </c>
      <c r="F23" s="5" t="s">
        <v>106</v>
      </c>
      <c r="G23" s="5" t="s">
        <v>107</v>
      </c>
      <c r="H23" s="5" t="s">
        <v>10</v>
      </c>
      <c r="I23" s="7"/>
      <c r="J23" s="5">
        <v>124.14</v>
      </c>
      <c r="K23" s="3">
        <f t="shared" si="3"/>
        <v>0</v>
      </c>
      <c r="L23" s="4">
        <v>0.1</v>
      </c>
      <c r="M23" s="3">
        <f t="shared" si="4"/>
        <v>0</v>
      </c>
      <c r="N23" s="3">
        <f t="shared" si="5"/>
        <v>0</v>
      </c>
    </row>
    <row r="24" spans="1:14" ht="48" x14ac:dyDescent="0.25">
      <c r="A24" s="7">
        <v>235</v>
      </c>
      <c r="B24" s="8" t="s">
        <v>108</v>
      </c>
      <c r="C24" s="12" t="s">
        <v>109</v>
      </c>
      <c r="D24" s="9" t="s">
        <v>110</v>
      </c>
      <c r="E24" s="9" t="s">
        <v>111</v>
      </c>
      <c r="F24" s="5" t="s">
        <v>9</v>
      </c>
      <c r="G24" s="5" t="s">
        <v>112</v>
      </c>
      <c r="H24" s="5" t="s">
        <v>18</v>
      </c>
      <c r="I24" s="7"/>
      <c r="J24" s="5">
        <v>33.950000000000003</v>
      </c>
      <c r="K24" s="3">
        <f t="shared" si="3"/>
        <v>0</v>
      </c>
      <c r="L24" s="4">
        <v>0.1</v>
      </c>
      <c r="M24" s="3">
        <f t="shared" si="4"/>
        <v>0</v>
      </c>
      <c r="N24" s="3">
        <f t="shared" si="5"/>
        <v>0</v>
      </c>
    </row>
    <row r="25" spans="1:14" ht="60" x14ac:dyDescent="0.25">
      <c r="A25" s="13">
        <v>244</v>
      </c>
      <c r="B25" s="14" t="s">
        <v>113</v>
      </c>
      <c r="C25" s="12" t="s">
        <v>114</v>
      </c>
      <c r="D25" s="9" t="s">
        <v>115</v>
      </c>
      <c r="E25" s="9" t="s">
        <v>116</v>
      </c>
      <c r="F25" s="15" t="s">
        <v>117</v>
      </c>
      <c r="G25" s="5" t="s">
        <v>118</v>
      </c>
      <c r="H25" s="5" t="s">
        <v>23</v>
      </c>
      <c r="I25" s="7"/>
      <c r="J25" s="5">
        <v>836.55</v>
      </c>
      <c r="K25" s="3">
        <f t="shared" si="3"/>
        <v>0</v>
      </c>
      <c r="L25" s="4">
        <v>0.1</v>
      </c>
      <c r="M25" s="3">
        <f t="shared" si="4"/>
        <v>0</v>
      </c>
      <c r="N25" s="3">
        <f t="shared" si="5"/>
        <v>0</v>
      </c>
    </row>
    <row r="26" spans="1:14" ht="24" x14ac:dyDescent="0.25">
      <c r="A26" s="7">
        <v>253</v>
      </c>
      <c r="B26" s="8" t="s">
        <v>119</v>
      </c>
      <c r="C26" s="10">
        <v>1029050</v>
      </c>
      <c r="D26" s="9" t="s">
        <v>120</v>
      </c>
      <c r="E26" s="9" t="s">
        <v>68</v>
      </c>
      <c r="F26" s="5" t="s">
        <v>20</v>
      </c>
      <c r="G26" s="5" t="s">
        <v>121</v>
      </c>
      <c r="H26" s="5" t="s">
        <v>21</v>
      </c>
      <c r="I26" s="7"/>
      <c r="J26" s="5">
        <v>2189.63</v>
      </c>
      <c r="K26" s="3">
        <f t="shared" si="3"/>
        <v>0</v>
      </c>
      <c r="L26" s="4">
        <v>0.1</v>
      </c>
      <c r="M26" s="3">
        <f t="shared" si="4"/>
        <v>0</v>
      </c>
      <c r="N26" s="3">
        <f t="shared" si="5"/>
        <v>0</v>
      </c>
    </row>
    <row r="27" spans="1:14" ht="24" x14ac:dyDescent="0.25">
      <c r="A27" s="7">
        <v>295</v>
      </c>
      <c r="B27" s="5" t="s">
        <v>122</v>
      </c>
      <c r="C27" s="10">
        <v>161022</v>
      </c>
      <c r="D27" s="9" t="s">
        <v>123</v>
      </c>
      <c r="E27" s="9" t="s">
        <v>124</v>
      </c>
      <c r="F27" s="5" t="s">
        <v>9</v>
      </c>
      <c r="G27" s="5" t="s">
        <v>125</v>
      </c>
      <c r="H27" s="5" t="s">
        <v>18</v>
      </c>
      <c r="I27" s="7"/>
      <c r="J27" s="5">
        <v>47.67</v>
      </c>
      <c r="K27" s="3">
        <f t="shared" si="3"/>
        <v>0</v>
      </c>
      <c r="L27" s="4">
        <v>0.1</v>
      </c>
      <c r="M27" s="3">
        <f t="shared" si="4"/>
        <v>0</v>
      </c>
      <c r="N27" s="3">
        <f t="shared" si="5"/>
        <v>0</v>
      </c>
    </row>
    <row r="28" spans="1:14" ht="24" x14ac:dyDescent="0.25">
      <c r="A28" s="7">
        <v>296</v>
      </c>
      <c r="B28" s="5" t="s">
        <v>126</v>
      </c>
      <c r="C28" s="10">
        <v>1162513</v>
      </c>
      <c r="D28" s="9" t="s">
        <v>127</v>
      </c>
      <c r="E28" s="9" t="s">
        <v>128</v>
      </c>
      <c r="F28" s="5" t="s">
        <v>20</v>
      </c>
      <c r="G28" s="5" t="s">
        <v>121</v>
      </c>
      <c r="H28" s="5" t="s">
        <v>21</v>
      </c>
      <c r="I28" s="7"/>
      <c r="J28" s="5">
        <v>4.63</v>
      </c>
      <c r="K28" s="3">
        <f t="shared" si="3"/>
        <v>0</v>
      </c>
      <c r="L28" s="4">
        <v>0.1</v>
      </c>
      <c r="M28" s="3">
        <f t="shared" si="4"/>
        <v>0</v>
      </c>
      <c r="N28" s="3">
        <f t="shared" si="5"/>
        <v>0</v>
      </c>
    </row>
    <row r="29" spans="1:14" ht="24" x14ac:dyDescent="0.25">
      <c r="A29" s="7">
        <v>298</v>
      </c>
      <c r="B29" s="5" t="s">
        <v>129</v>
      </c>
      <c r="C29" s="10">
        <v>162088</v>
      </c>
      <c r="D29" s="9" t="s">
        <v>130</v>
      </c>
      <c r="E29" s="9" t="s">
        <v>58</v>
      </c>
      <c r="F29" s="5" t="s">
        <v>9</v>
      </c>
      <c r="G29" s="5" t="s">
        <v>131</v>
      </c>
      <c r="H29" s="5" t="s">
        <v>18</v>
      </c>
      <c r="I29" s="7"/>
      <c r="J29" s="5">
        <v>35.880000000000003</v>
      </c>
      <c r="K29" s="3">
        <f t="shared" si="3"/>
        <v>0</v>
      </c>
      <c r="L29" s="4">
        <v>0.1</v>
      </c>
      <c r="M29" s="3">
        <f t="shared" si="4"/>
        <v>0</v>
      </c>
      <c r="N29" s="3">
        <f t="shared" si="5"/>
        <v>0</v>
      </c>
    </row>
    <row r="30" spans="1:14" ht="24" x14ac:dyDescent="0.25">
      <c r="A30" s="7">
        <v>299</v>
      </c>
      <c r="B30" s="5" t="s">
        <v>132</v>
      </c>
      <c r="C30" s="10">
        <v>1162089</v>
      </c>
      <c r="D30" s="9" t="s">
        <v>133</v>
      </c>
      <c r="E30" s="9" t="s">
        <v>58</v>
      </c>
      <c r="F30" s="5" t="s">
        <v>20</v>
      </c>
      <c r="G30" s="5" t="s">
        <v>19</v>
      </c>
      <c r="H30" s="5" t="s">
        <v>21</v>
      </c>
      <c r="I30" s="7"/>
      <c r="J30" s="5">
        <v>8.1199999999999992</v>
      </c>
      <c r="K30" s="3">
        <f t="shared" si="3"/>
        <v>0</v>
      </c>
      <c r="L30" s="4">
        <v>0.1</v>
      </c>
      <c r="M30" s="3">
        <f t="shared" si="4"/>
        <v>0</v>
      </c>
      <c r="N30" s="3">
        <f t="shared" si="5"/>
        <v>0</v>
      </c>
    </row>
    <row r="31" spans="1:14" ht="36" x14ac:dyDescent="0.25">
      <c r="A31" s="7">
        <v>328</v>
      </c>
      <c r="B31" s="8" t="s">
        <v>134</v>
      </c>
      <c r="C31" s="12" t="s">
        <v>135</v>
      </c>
      <c r="D31" s="9" t="s">
        <v>136</v>
      </c>
      <c r="E31" s="9" t="s">
        <v>97</v>
      </c>
      <c r="F31" s="5" t="s">
        <v>9</v>
      </c>
      <c r="G31" s="5" t="s">
        <v>137</v>
      </c>
      <c r="H31" s="5" t="s">
        <v>18</v>
      </c>
      <c r="I31" s="7"/>
      <c r="J31" s="5">
        <v>25.34</v>
      </c>
      <c r="K31" s="3">
        <f t="shared" si="3"/>
        <v>0</v>
      </c>
      <c r="L31" s="4">
        <v>0.1</v>
      </c>
      <c r="M31" s="3">
        <f t="shared" si="4"/>
        <v>0</v>
      </c>
      <c r="N31" s="3">
        <f t="shared" si="5"/>
        <v>0</v>
      </c>
    </row>
    <row r="32" spans="1:14" ht="24" x14ac:dyDescent="0.25">
      <c r="A32" s="7">
        <v>331</v>
      </c>
      <c r="B32" s="11" t="s">
        <v>138</v>
      </c>
      <c r="C32" s="10">
        <v>4081718</v>
      </c>
      <c r="D32" s="9" t="s">
        <v>139</v>
      </c>
      <c r="E32" s="9" t="s">
        <v>140</v>
      </c>
      <c r="F32" s="5" t="s">
        <v>141</v>
      </c>
      <c r="G32" s="5" t="s">
        <v>142</v>
      </c>
      <c r="H32" s="5" t="s">
        <v>143</v>
      </c>
      <c r="I32" s="7"/>
      <c r="J32" s="5">
        <v>97.7</v>
      </c>
      <c r="K32" s="3">
        <f t="shared" si="3"/>
        <v>0</v>
      </c>
      <c r="L32" s="4">
        <v>0.1</v>
      </c>
      <c r="M32" s="3">
        <f t="shared" si="4"/>
        <v>0</v>
      </c>
      <c r="N32" s="3">
        <f t="shared" si="5"/>
        <v>0</v>
      </c>
    </row>
    <row r="33" spans="1:14" ht="24" x14ac:dyDescent="0.25">
      <c r="A33" s="7">
        <v>335</v>
      </c>
      <c r="B33" s="8" t="s">
        <v>144</v>
      </c>
      <c r="C33" s="12" t="s">
        <v>145</v>
      </c>
      <c r="D33" s="9" t="s">
        <v>146</v>
      </c>
      <c r="E33" s="9" t="s">
        <v>147</v>
      </c>
      <c r="F33" s="5" t="s">
        <v>9</v>
      </c>
      <c r="G33" s="5" t="s">
        <v>148</v>
      </c>
      <c r="H33" s="5" t="s">
        <v>18</v>
      </c>
      <c r="I33" s="7"/>
      <c r="J33" s="5">
        <v>27.74</v>
      </c>
      <c r="K33" s="3">
        <f t="shared" si="3"/>
        <v>0</v>
      </c>
      <c r="L33" s="4">
        <v>0.1</v>
      </c>
      <c r="M33" s="3">
        <f t="shared" si="4"/>
        <v>0</v>
      </c>
      <c r="N33" s="3">
        <f t="shared" si="5"/>
        <v>0</v>
      </c>
    </row>
    <row r="34" spans="1:14" ht="24" x14ac:dyDescent="0.25">
      <c r="A34" s="7">
        <v>339</v>
      </c>
      <c r="B34" s="8" t="s">
        <v>149</v>
      </c>
      <c r="C34" s="10">
        <v>85353</v>
      </c>
      <c r="D34" s="8" t="s">
        <v>150</v>
      </c>
      <c r="E34" s="8" t="s">
        <v>151</v>
      </c>
      <c r="F34" s="5" t="s">
        <v>22</v>
      </c>
      <c r="G34" s="5" t="s">
        <v>152</v>
      </c>
      <c r="H34" s="5" t="s">
        <v>23</v>
      </c>
      <c r="I34" s="7"/>
      <c r="J34" s="5">
        <v>1169.8399999999999</v>
      </c>
      <c r="K34" s="3">
        <f t="shared" si="3"/>
        <v>0</v>
      </c>
      <c r="L34" s="4">
        <v>0.1</v>
      </c>
      <c r="M34" s="3">
        <f t="shared" si="4"/>
        <v>0</v>
      </c>
      <c r="N34" s="3">
        <f t="shared" si="5"/>
        <v>0</v>
      </c>
    </row>
    <row r="35" spans="1:14" ht="36" x14ac:dyDescent="0.25">
      <c r="A35" s="7">
        <v>342</v>
      </c>
      <c r="B35" s="5" t="s">
        <v>153</v>
      </c>
      <c r="C35" s="12" t="s">
        <v>154</v>
      </c>
      <c r="D35" s="8" t="s">
        <v>155</v>
      </c>
      <c r="E35" s="8" t="s">
        <v>156</v>
      </c>
      <c r="F35" s="5" t="s">
        <v>9</v>
      </c>
      <c r="G35" s="5" t="s">
        <v>157</v>
      </c>
      <c r="H35" s="5" t="s">
        <v>18</v>
      </c>
      <c r="I35" s="7"/>
      <c r="J35" s="5">
        <v>29.17</v>
      </c>
      <c r="K35" s="3">
        <f t="shared" si="3"/>
        <v>0</v>
      </c>
      <c r="L35" s="4">
        <v>0.1</v>
      </c>
      <c r="M35" s="3">
        <f t="shared" si="4"/>
        <v>0</v>
      </c>
      <c r="N35" s="3">
        <f t="shared" si="5"/>
        <v>0</v>
      </c>
    </row>
    <row r="36" spans="1:14" ht="36" x14ac:dyDescent="0.25">
      <c r="A36" s="7">
        <v>355</v>
      </c>
      <c r="B36" s="5" t="s">
        <v>158</v>
      </c>
      <c r="C36" s="12" t="s">
        <v>159</v>
      </c>
      <c r="D36" s="8" t="s">
        <v>160</v>
      </c>
      <c r="E36" s="8" t="s">
        <v>97</v>
      </c>
      <c r="F36" s="5" t="s">
        <v>161</v>
      </c>
      <c r="G36" s="5" t="s">
        <v>162</v>
      </c>
      <c r="H36" s="5" t="s">
        <v>18</v>
      </c>
      <c r="I36" s="7"/>
      <c r="J36" s="5">
        <v>25.77</v>
      </c>
      <c r="K36" s="3">
        <f t="shared" si="3"/>
        <v>0</v>
      </c>
      <c r="L36" s="4">
        <v>0.1</v>
      </c>
      <c r="M36" s="3">
        <f t="shared" si="4"/>
        <v>0</v>
      </c>
      <c r="N36" s="3">
        <f t="shared" si="5"/>
        <v>0</v>
      </c>
    </row>
    <row r="37" spans="1:14" ht="24" x14ac:dyDescent="0.25">
      <c r="A37" s="7">
        <v>363</v>
      </c>
      <c r="B37" s="8" t="s">
        <v>163</v>
      </c>
      <c r="C37" s="10">
        <v>58334</v>
      </c>
      <c r="D37" s="8" t="s">
        <v>164</v>
      </c>
      <c r="E37" s="8" t="s">
        <v>165</v>
      </c>
      <c r="F37" s="5" t="s">
        <v>9</v>
      </c>
      <c r="G37" s="5" t="s">
        <v>74</v>
      </c>
      <c r="H37" s="5" t="s">
        <v>18</v>
      </c>
      <c r="I37" s="7"/>
      <c r="J37" s="5">
        <v>82.15</v>
      </c>
      <c r="K37" s="3">
        <f t="shared" si="3"/>
        <v>0</v>
      </c>
      <c r="L37" s="4">
        <v>0.1</v>
      </c>
      <c r="M37" s="3">
        <f t="shared" si="4"/>
        <v>0</v>
      </c>
      <c r="N37" s="3">
        <f t="shared" si="5"/>
        <v>0</v>
      </c>
    </row>
    <row r="38" spans="1:14" ht="24" x14ac:dyDescent="0.25">
      <c r="A38" s="7">
        <v>367</v>
      </c>
      <c r="B38" s="11" t="s">
        <v>166</v>
      </c>
      <c r="C38" s="10">
        <v>180030</v>
      </c>
      <c r="D38" s="8" t="s">
        <v>167</v>
      </c>
      <c r="E38" s="8" t="s">
        <v>168</v>
      </c>
      <c r="F38" s="5" t="s">
        <v>9</v>
      </c>
      <c r="G38" s="5" t="s">
        <v>169</v>
      </c>
      <c r="H38" s="5" t="s">
        <v>18</v>
      </c>
      <c r="I38" s="7"/>
      <c r="J38" s="5">
        <v>250.9</v>
      </c>
      <c r="K38" s="3">
        <f t="shared" si="3"/>
        <v>0</v>
      </c>
      <c r="L38" s="4">
        <v>0.1</v>
      </c>
      <c r="M38" s="3">
        <f t="shared" si="4"/>
        <v>0</v>
      </c>
      <c r="N38" s="3">
        <f t="shared" si="5"/>
        <v>0</v>
      </c>
    </row>
    <row r="39" spans="1:14" ht="24" x14ac:dyDescent="0.25">
      <c r="A39" s="23">
        <v>380</v>
      </c>
      <c r="B39" s="24" t="s">
        <v>170</v>
      </c>
      <c r="C39" s="6">
        <v>194257</v>
      </c>
      <c r="D39" s="8" t="s">
        <v>171</v>
      </c>
      <c r="E39" s="8" t="s">
        <v>172</v>
      </c>
      <c r="F39" s="5" t="s">
        <v>22</v>
      </c>
      <c r="G39" s="5" t="s">
        <v>173</v>
      </c>
      <c r="H39" s="5" t="s">
        <v>24</v>
      </c>
      <c r="I39" s="7"/>
      <c r="J39" s="5">
        <v>18.489999999999998</v>
      </c>
      <c r="K39" s="3">
        <f t="shared" si="3"/>
        <v>0</v>
      </c>
      <c r="L39" s="4">
        <v>0.1</v>
      </c>
      <c r="M39" s="3">
        <f t="shared" si="4"/>
        <v>0</v>
      </c>
      <c r="N39" s="3">
        <f t="shared" si="5"/>
        <v>0</v>
      </c>
    </row>
    <row r="40" spans="1:14" ht="24" x14ac:dyDescent="0.25">
      <c r="A40" s="23"/>
      <c r="B40" s="24"/>
      <c r="C40" s="6">
        <v>194259</v>
      </c>
      <c r="D40" s="8" t="s">
        <v>171</v>
      </c>
      <c r="E40" s="8" t="s">
        <v>172</v>
      </c>
      <c r="F40" s="5" t="s">
        <v>22</v>
      </c>
      <c r="G40" s="5" t="s">
        <v>174</v>
      </c>
      <c r="H40" s="5" t="s">
        <v>24</v>
      </c>
      <c r="I40" s="7"/>
      <c r="J40" s="5">
        <v>18.489999999999998</v>
      </c>
      <c r="K40" s="3">
        <f t="shared" si="3"/>
        <v>0</v>
      </c>
      <c r="L40" s="4">
        <v>0.1</v>
      </c>
      <c r="M40" s="3">
        <f t="shared" si="4"/>
        <v>0</v>
      </c>
      <c r="N40" s="3">
        <f t="shared" si="5"/>
        <v>0</v>
      </c>
    </row>
    <row r="41" spans="1:14" ht="60" x14ac:dyDescent="0.25">
      <c r="A41" s="7">
        <v>396</v>
      </c>
      <c r="B41" s="8" t="s">
        <v>175</v>
      </c>
      <c r="C41" s="10">
        <v>199487</v>
      </c>
      <c r="D41" s="8" t="s">
        <v>176</v>
      </c>
      <c r="E41" s="8" t="s">
        <v>177</v>
      </c>
      <c r="F41" s="5" t="s">
        <v>178</v>
      </c>
      <c r="G41" s="5" t="s">
        <v>179</v>
      </c>
      <c r="H41" s="5" t="s">
        <v>24</v>
      </c>
      <c r="I41" s="7"/>
      <c r="J41" s="5">
        <v>554.74</v>
      </c>
      <c r="K41" s="3">
        <f t="shared" si="3"/>
        <v>0</v>
      </c>
      <c r="L41" s="4">
        <v>0.1</v>
      </c>
      <c r="M41" s="3">
        <f t="shared" si="4"/>
        <v>0</v>
      </c>
      <c r="N41" s="3">
        <f t="shared" si="5"/>
        <v>0</v>
      </c>
    </row>
    <row r="42" spans="1:14" ht="24" x14ac:dyDescent="0.25">
      <c r="A42" s="7">
        <v>397</v>
      </c>
      <c r="B42" s="8" t="s">
        <v>180</v>
      </c>
      <c r="C42" s="10">
        <v>199486</v>
      </c>
      <c r="D42" s="8" t="s">
        <v>176</v>
      </c>
      <c r="E42" s="8" t="s">
        <v>177</v>
      </c>
      <c r="F42" s="5" t="s">
        <v>9</v>
      </c>
      <c r="G42" s="5" t="s">
        <v>181</v>
      </c>
      <c r="H42" s="5" t="s">
        <v>24</v>
      </c>
      <c r="I42" s="7"/>
      <c r="J42" s="5">
        <v>554.74</v>
      </c>
      <c r="K42" s="3">
        <f t="shared" si="3"/>
        <v>0</v>
      </c>
      <c r="L42" s="4">
        <v>0.1</v>
      </c>
      <c r="M42" s="3">
        <f t="shared" si="4"/>
        <v>0</v>
      </c>
      <c r="N42" s="3">
        <f t="shared" si="5"/>
        <v>0</v>
      </c>
    </row>
    <row r="43" spans="1:14" ht="24" x14ac:dyDescent="0.25">
      <c r="A43" s="7">
        <v>398</v>
      </c>
      <c r="B43" s="8" t="s">
        <v>182</v>
      </c>
      <c r="C43" s="10">
        <v>199535</v>
      </c>
      <c r="D43" s="8" t="s">
        <v>183</v>
      </c>
      <c r="E43" s="8" t="s">
        <v>184</v>
      </c>
      <c r="F43" s="5" t="s">
        <v>9</v>
      </c>
      <c r="G43" s="5" t="s">
        <v>185</v>
      </c>
      <c r="H43" s="5" t="s">
        <v>24</v>
      </c>
      <c r="I43" s="7"/>
      <c r="J43" s="5">
        <v>1836.81</v>
      </c>
      <c r="K43" s="3">
        <f t="shared" si="3"/>
        <v>0</v>
      </c>
      <c r="L43" s="4">
        <v>0.1</v>
      </c>
      <c r="M43" s="3">
        <f t="shared" si="4"/>
        <v>0</v>
      </c>
      <c r="N43" s="3">
        <f t="shared" si="5"/>
        <v>0</v>
      </c>
    </row>
    <row r="44" spans="1:14" x14ac:dyDescent="0.25">
      <c r="A44" s="16" t="s">
        <v>15</v>
      </c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8"/>
      <c r="N44" s="2">
        <f>SUM(K6:K43)</f>
        <v>0</v>
      </c>
    </row>
    <row r="45" spans="1:14" x14ac:dyDescent="0.25">
      <c r="A45" s="16" t="s">
        <v>16</v>
      </c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8"/>
      <c r="N45" s="2">
        <f>SUM(M6:M43)</f>
        <v>0</v>
      </c>
    </row>
    <row r="46" spans="1:14" x14ac:dyDescent="0.25">
      <c r="A46" s="16" t="s">
        <v>26</v>
      </c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8"/>
      <c r="N46" s="2">
        <f>N44*1.1</f>
        <v>0</v>
      </c>
    </row>
    <row r="55" spans="14:14" x14ac:dyDescent="0.25">
      <c r="N55" s="1"/>
    </row>
  </sheetData>
  <mergeCells count="21">
    <mergeCell ref="F4:F5"/>
    <mergeCell ref="A44:M44"/>
    <mergeCell ref="A45:M45"/>
    <mergeCell ref="A39:A40"/>
    <mergeCell ref="B39:B40"/>
    <mergeCell ref="A46:M46"/>
    <mergeCell ref="A1:N1"/>
    <mergeCell ref="A2:N2"/>
    <mergeCell ref="N4:N5"/>
    <mergeCell ref="G4:G5"/>
    <mergeCell ref="H4:H5"/>
    <mergeCell ref="I4:I5"/>
    <mergeCell ref="J4:J5"/>
    <mergeCell ref="K4:K5"/>
    <mergeCell ref="L4:L5"/>
    <mergeCell ref="M4:M5"/>
    <mergeCell ref="A4:A5"/>
    <mergeCell ref="B4:B5"/>
    <mergeCell ref="C4:C5"/>
    <mergeCell ref="D4:D5"/>
    <mergeCell ref="E4:E5"/>
  </mergeCells>
  <pageMargins left="0" right="0" top="0.75" bottom="0.75" header="0.3" footer="0.3"/>
  <pageSetup paperSize="9" scale="73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Mihailo Minić</dc:creator>
  <cp:lastModifiedBy>Lela Jelisavcic</cp:lastModifiedBy>
  <cp:lastPrinted>2021-10-28T13:31:39Z</cp:lastPrinted>
  <dcterms:created xsi:type="dcterms:W3CDTF">2021-08-30T13:00:38Z</dcterms:created>
  <dcterms:modified xsi:type="dcterms:W3CDTF">2022-03-29T07:32:08Z</dcterms:modified>
</cp:coreProperties>
</file>