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B i D\OKVIRNI SPORAZUMI\prilozi ugovora\"/>
    </mc:Choice>
  </mc:AlternateContent>
  <xr:revisionPtr revIDLastSave="0" documentId="13_ncr:1_{CA61006C-045F-41BD-B51E-A7B2055FD0BB}" xr6:coauthVersionLast="36" xr6:coauthVersionMax="36" xr10:uidLastSave="{00000000-0000-0000-0000-000000000000}"/>
  <bookViews>
    <workbookView xWindow="0" yWindow="0" windowWidth="28800" windowHeight="12270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2" l="1"/>
  <c r="N44" i="2"/>
  <c r="K44" i="2"/>
  <c r="K54" i="2" l="1"/>
  <c r="N54" i="2" s="1"/>
  <c r="M54" i="2"/>
  <c r="K55" i="2"/>
  <c r="M55" i="2" s="1"/>
  <c r="N55" i="2" s="1"/>
  <c r="K56" i="2"/>
  <c r="M56" i="2" s="1"/>
  <c r="K57" i="2"/>
  <c r="M57" i="2" s="1"/>
  <c r="K58" i="2"/>
  <c r="M58" i="2" s="1"/>
  <c r="K9" i="2"/>
  <c r="M9" i="2" s="1"/>
  <c r="N9" i="2" s="1"/>
  <c r="K10" i="2"/>
  <c r="M10" i="2"/>
  <c r="N10" i="2" s="1"/>
  <c r="K11" i="2"/>
  <c r="M11" i="2"/>
  <c r="K12" i="2"/>
  <c r="M12" i="2" s="1"/>
  <c r="N12" i="2" s="1"/>
  <c r="K13" i="2"/>
  <c r="M13" i="2" s="1"/>
  <c r="K14" i="2"/>
  <c r="M14" i="2" s="1"/>
  <c r="K15" i="2"/>
  <c r="M15" i="2" s="1"/>
  <c r="N15" i="2" s="1"/>
  <c r="K16" i="2"/>
  <c r="M16" i="2" s="1"/>
  <c r="K17" i="2"/>
  <c r="M17" i="2" s="1"/>
  <c r="K18" i="2"/>
  <c r="M18" i="2" s="1"/>
  <c r="K19" i="2"/>
  <c r="M19" i="2" s="1"/>
  <c r="K20" i="2"/>
  <c r="K21" i="2"/>
  <c r="M21" i="2" s="1"/>
  <c r="K22" i="2"/>
  <c r="M22" i="2" s="1"/>
  <c r="N22" i="2" s="1"/>
  <c r="K23" i="2"/>
  <c r="M23" i="2" s="1"/>
  <c r="K24" i="2"/>
  <c r="M24" i="2"/>
  <c r="N24" i="2" s="1"/>
  <c r="K25" i="2"/>
  <c r="M25" i="2" s="1"/>
  <c r="K26" i="2"/>
  <c r="M26" i="2" s="1"/>
  <c r="K27" i="2"/>
  <c r="M27" i="2" s="1"/>
  <c r="K28" i="2"/>
  <c r="M28" i="2" s="1"/>
  <c r="K29" i="2"/>
  <c r="M29" i="2" s="1"/>
  <c r="K30" i="2"/>
  <c r="M30" i="2" s="1"/>
  <c r="K31" i="2"/>
  <c r="M31" i="2" s="1"/>
  <c r="K32" i="2"/>
  <c r="M32" i="2" s="1"/>
  <c r="K33" i="2"/>
  <c r="M33" i="2" s="1"/>
  <c r="K34" i="2"/>
  <c r="M34" i="2" s="1"/>
  <c r="N34" i="2" s="1"/>
  <c r="K35" i="2"/>
  <c r="M35" i="2"/>
  <c r="K36" i="2"/>
  <c r="M36" i="2"/>
  <c r="N36" i="2" s="1"/>
  <c r="K37" i="2"/>
  <c r="M37" i="2" s="1"/>
  <c r="K38" i="2"/>
  <c r="M38" i="2"/>
  <c r="K39" i="2"/>
  <c r="M39" i="2" s="1"/>
  <c r="K40" i="2"/>
  <c r="M40" i="2" s="1"/>
  <c r="K41" i="2"/>
  <c r="M41" i="2" s="1"/>
  <c r="K42" i="2"/>
  <c r="M42" i="2" s="1"/>
  <c r="K43" i="2"/>
  <c r="M43" i="2" s="1"/>
  <c r="K45" i="2"/>
  <c r="M45" i="2"/>
  <c r="K46" i="2"/>
  <c r="M46" i="2"/>
  <c r="N46" i="2"/>
  <c r="K47" i="2"/>
  <c r="M47" i="2" s="1"/>
  <c r="N47" i="2" s="1"/>
  <c r="K48" i="2"/>
  <c r="M48" i="2" s="1"/>
  <c r="K49" i="2"/>
  <c r="M49" i="2"/>
  <c r="N49" i="2" s="1"/>
  <c r="K50" i="2"/>
  <c r="M50" i="2" s="1"/>
  <c r="N50" i="2" s="1"/>
  <c r="K51" i="2"/>
  <c r="M51" i="2" s="1"/>
  <c r="K52" i="2"/>
  <c r="N52" i="2" s="1"/>
  <c r="M52" i="2"/>
  <c r="K53" i="2"/>
  <c r="M53" i="2" s="1"/>
  <c r="K7" i="2"/>
  <c r="M7" i="2" s="1"/>
  <c r="N7" i="2" s="1"/>
  <c r="K8" i="2"/>
  <c r="M8" i="2" s="1"/>
  <c r="N8" i="2" s="1"/>
  <c r="N42" i="2" l="1"/>
  <c r="N18" i="2"/>
  <c r="N39" i="2"/>
  <c r="N30" i="2"/>
  <c r="N20" i="2"/>
  <c r="N32" i="2"/>
  <c r="N45" i="2"/>
  <c r="N51" i="2"/>
  <c r="N35" i="2"/>
  <c r="N21" i="2"/>
  <c r="N26" i="2"/>
  <c r="N11" i="2"/>
  <c r="N27" i="2"/>
  <c r="N56" i="2"/>
  <c r="N48" i="2"/>
  <c r="N33" i="2"/>
  <c r="N38" i="2"/>
  <c r="N23" i="2"/>
  <c r="M20" i="2"/>
  <c r="N14" i="2"/>
  <c r="N58" i="2"/>
  <c r="N57" i="2"/>
  <c r="N37" i="2"/>
  <c r="N25" i="2"/>
  <c r="N13" i="2"/>
  <c r="N41" i="2"/>
  <c r="N29" i="2"/>
  <c r="N17" i="2"/>
  <c r="N31" i="2"/>
  <c r="N43" i="2"/>
  <c r="N19" i="2"/>
  <c r="N53" i="2"/>
  <c r="N40" i="2"/>
  <c r="N28" i="2"/>
  <c r="N16" i="2"/>
  <c r="K6" i="2"/>
  <c r="N59" i="2" l="1"/>
  <c r="N61" i="2" s="1"/>
  <c r="M6" i="2"/>
  <c r="N6" i="2" l="1"/>
  <c r="N60" i="2"/>
</calcChain>
</file>

<file path=xl/sharedStrings.xml><?xml version="1.0" encoding="utf-8"?>
<sst xmlns="http://schemas.openxmlformats.org/spreadsheetml/2006/main" count="348" uniqueCount="244">
  <si>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</si>
  <si>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</si>
  <si>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</si>
  <si>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</si>
  <si>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</si>
  <si>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</si>
  <si>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</si>
  <si>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</si>
  <si>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</si>
  <si>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rastvor za injekciju</t>
  </si>
  <si>
    <t>bočica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</si>
  <si>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</si>
  <si>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</si>
  <si>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</si>
  <si>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</si>
  <si>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</si>
  <si>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</si>
  <si>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</si>
  <si>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ampula</t>
  </si>
  <si>
    <t>100 mg</t>
  </si>
  <si>
    <t>prašak za rastvor za infuziju</t>
  </si>
  <si>
    <t>film tableta</t>
  </si>
  <si>
    <t>tableta</t>
  </si>
  <si>
    <t>rastvor za infuziju</t>
  </si>
  <si>
    <t>boca</t>
  </si>
  <si>
    <t>ml</t>
  </si>
  <si>
    <t>УКУПНА ВРЕДНОСТ СА ПДВ-ом:</t>
  </si>
  <si>
    <t>Количина</t>
  </si>
  <si>
    <t>Farmalogist d.o.o.</t>
  </si>
  <si>
    <t>nadroparin kalcijum 2850 i.j.</t>
  </si>
  <si>
    <t xml:space="preserve">FRAXIPARINE </t>
  </si>
  <si>
    <t>Aspen Notre Dame de Bondeville</t>
  </si>
  <si>
    <t>2850 i.j./0,3 ml</t>
  </si>
  <si>
    <t>injekcioni špric</t>
  </si>
  <si>
    <t>traneksaminska kiselina 500 mg</t>
  </si>
  <si>
    <t>TRANEXAMIC MEDOCHEMIE</t>
  </si>
  <si>
    <t>Medochemie Ltd.  (Ampoule injectable facility)</t>
  </si>
  <si>
    <t>rastvor za injekciju/infuziju</t>
  </si>
  <si>
    <t>500 mg/5 ml</t>
  </si>
  <si>
    <t>aminokiseline 8% (alanin, arginin, cistein, fenilalanin, glicin, histidin, izoleucin, leucin, lizin, metionin, prolin, serin, glacijalna sirćetna kiselina, treonin, triptofan, valin) 500 ml</t>
  </si>
  <si>
    <t>HEPASOL 8%</t>
  </si>
  <si>
    <t xml:space="preserve">Hemomont d.o.o. </t>
  </si>
  <si>
    <t>500 ml (4,64 g/l + 10,72 g/l + 0,52 g/l + 0,88 g/l + 5,82 g/l + 2,8 g/l + 10,4 g/l + 13,09 g/l + 6,88 g/l + 1,1 g/l + 5,73 g/l + 2,24 g/l + 4,42 g/l + 4,4 g/l + 0,7 g/l + 10,08 g/l</t>
  </si>
  <si>
    <t>manitol 10%</t>
  </si>
  <si>
    <t>MANITOL HF 10%</t>
  </si>
  <si>
    <t>Hemofarm a.d. Vršac</t>
  </si>
  <si>
    <t>500 ml 10%</t>
  </si>
  <si>
    <t>manitol 20%</t>
  </si>
  <si>
    <t>MANITOL HF 20%</t>
  </si>
  <si>
    <t>250 ml 20%</t>
  </si>
  <si>
    <t>verapamil 2,5 mg</t>
  </si>
  <si>
    <t>VERAPAMIL ALKALOID</t>
  </si>
  <si>
    <t>ALKALOID AD SKOPJE</t>
  </si>
  <si>
    <t>5 mg/2 ml</t>
  </si>
  <si>
    <t>zofenopril 7,5 mg</t>
  </si>
  <si>
    <t>ZOFECARD</t>
  </si>
  <si>
    <t>A. Menarini Manufacturing Logistics and Services  S.R.L.</t>
  </si>
  <si>
    <t>7,5 mg</t>
  </si>
  <si>
    <t xml:space="preserve">folitropin alfa - biološki sličan lek 75 i.j.                                      </t>
  </si>
  <si>
    <t>BEMFOLA</t>
  </si>
  <si>
    <t>Finox Biotech AG; Gedeon Richter PLC</t>
  </si>
  <si>
    <t>rastvor za injekciju u penu sa uloškom</t>
  </si>
  <si>
    <t>75 i.j./0,125 ml</t>
  </si>
  <si>
    <t>pen sa uloškom</t>
  </si>
  <si>
    <t xml:space="preserve">folitropin alfa 150 i.j.                                      </t>
  </si>
  <si>
    <t>150 i.j./0,25 ml</t>
  </si>
  <si>
    <t xml:space="preserve">folitropin alfa 225 i.j.                                      </t>
  </si>
  <si>
    <t>225 i.j./0,375 ml</t>
  </si>
  <si>
    <t>oksitocin 10 i.j.</t>
  </si>
  <si>
    <t>OXYTOCIN SYNTHETIC</t>
  </si>
  <si>
    <t>Gedeon Richter PLC</t>
  </si>
  <si>
    <t>10 i.j./ml</t>
  </si>
  <si>
    <t>metilprednizolon 500 mg</t>
  </si>
  <si>
    <t>LEMOD SOLU</t>
  </si>
  <si>
    <t>prašak i rastvarač za rastvor za injekciju/infuziju</t>
  </si>
  <si>
    <t>500 mg/7,8 ml</t>
  </si>
  <si>
    <t>liobočica</t>
  </si>
  <si>
    <t>amoksicilin, klavulanska kiselina, 1000 mg+ 200 mg</t>
  </si>
  <si>
    <t>0021651
0021565
0021650</t>
  </si>
  <si>
    <t>AMOXIPLUS 1.2g/ AMOKSIKLAV/ MEDOCLAV</t>
  </si>
  <si>
    <t>Antibiotice S.A./ SANDOZ GMBH/ Medochemie Ltd (Factory B)</t>
  </si>
  <si>
    <t>prašak za rastvor za injekciju/infuziju</t>
  </si>
  <si>
    <t>1000 mg + 200 mg</t>
  </si>
  <si>
    <t>piperacilin, tazobaktam, 4 g + 0,5 g</t>
  </si>
  <si>
    <t>PIPTAZ</t>
  </si>
  <si>
    <t>PharmaSwiss d.o.o.</t>
  </si>
  <si>
    <t>4 g + 0,5 g</t>
  </si>
  <si>
    <t>cefazolin 2 g</t>
  </si>
  <si>
    <t>CEFAZOLIN-MIP</t>
  </si>
  <si>
    <t>CHEPHASAAR CHEMISCH - PHARMAZEUTISCHE FABRIK GmbH</t>
  </si>
  <si>
    <t>2 g</t>
  </si>
  <si>
    <t>cefuroksim 750 mg</t>
  </si>
  <si>
    <t>CEFUROXIM MEDOCHEMIE</t>
  </si>
  <si>
    <t>Medochemie Ltd (Factory C)</t>
  </si>
  <si>
    <t>750 mg</t>
  </si>
  <si>
    <t>cefuroksim 1500 mg</t>
  </si>
  <si>
    <t>1500 mg</t>
  </si>
  <si>
    <t>cefotaksim 1 g</t>
  </si>
  <si>
    <t>0321984
0321983</t>
  </si>
  <si>
    <t>CEFOTAXIM MEDOCHEMIE/ CEFOTAXIM MEDOCHEMIE</t>
  </si>
  <si>
    <t>Medochemie Ltd (Factory C)/ Medochemie Ltd (Factory C)</t>
  </si>
  <si>
    <t>1 g</t>
  </si>
  <si>
    <t>ceftriakson 2 g</t>
  </si>
  <si>
    <t>CEFTRIAXON-MIP</t>
  </si>
  <si>
    <t>meropenem 500 mg</t>
  </si>
  <si>
    <t>0029726
0029701</t>
  </si>
  <si>
    <t>MEROPENEM QUATALIA/ ARCHIFAR</t>
  </si>
  <si>
    <t>ACS Dobfar S.p.A./ Medochemie Ltd (Factory C)</t>
  </si>
  <si>
    <t>500 mg</t>
  </si>
  <si>
    <t>meropenem 1000 mg</t>
  </si>
  <si>
    <t>0029725
0029754
0029756
0029700</t>
  </si>
  <si>
    <t>MEROPENEM QUATALIA/ MEROCID/ ITANEM/ ARCHIFAR</t>
  </si>
  <si>
    <t>ACS Dobfar S.p.A./ PharmaSwiss d.o.o./ Galenika a.d. Beograd/ Medochemie Ltd (Factory C)</t>
  </si>
  <si>
    <t>1000 mg</t>
  </si>
  <si>
    <t>azitromicin 500 mg</t>
  </si>
  <si>
    <t>HEMOMYCIN</t>
  </si>
  <si>
    <t>klindamicin 300 mg</t>
  </si>
  <si>
    <t xml:space="preserve">KLINDAMICIN  </t>
  </si>
  <si>
    <t>300 mg/2 ml</t>
  </si>
  <si>
    <t>amikacin 100 mg</t>
  </si>
  <si>
    <t xml:space="preserve">AMIKACIN </t>
  </si>
  <si>
    <t>Galenika a.d. Beograd</t>
  </si>
  <si>
    <t xml:space="preserve"> 100 mg/2 ml</t>
  </si>
  <si>
    <t>amikacin 500 mg</t>
  </si>
  <si>
    <t>0024621
0024283</t>
  </si>
  <si>
    <t xml:space="preserve">AMIKACIN MEDOCHEMIE/ AMIKACIN </t>
  </si>
  <si>
    <t>Medochemie LTD (ampoule injectable facility)/ Galenika a.d. Beograd</t>
  </si>
  <si>
    <t>500 mg/2 ml</t>
  </si>
  <si>
    <t>kolistimetat-natrijum 1.662.500 i.j.</t>
  </si>
  <si>
    <t>COLOBREATHE</t>
  </si>
  <si>
    <t>Forest-Tosara Ltd.; Penn Pharmaceutical Services Limited</t>
  </si>
  <si>
    <t>prašak za inhalaciju, tvrda kapsula</t>
  </si>
  <si>
    <t>1.662.500 i.j.</t>
  </si>
  <si>
    <t>kapsula</t>
  </si>
  <si>
    <t>metronidazol 500 mg</t>
  </si>
  <si>
    <t>0029786
0029785
0029784
0029081</t>
  </si>
  <si>
    <t xml:space="preserve">COLPOCIN-T/ METRONIDAZOL QUATALIA/ METRONIDAZOLE B. BRAUN/ ORVAGIL </t>
  </si>
  <si>
    <t>Demo SA Pharmaceutical Industry/ S.M. Farmaceutici S.R.L.;DeltamedicaGmbH/ B. Braun Melsungen AG; B. Braun Medical SA / Galenika a.d. Beograd</t>
  </si>
  <si>
    <t>500 mg/100 ml</t>
  </si>
  <si>
    <t>vorikonazol inf 200 mg</t>
  </si>
  <si>
    <t>VORTIMAL</t>
  </si>
  <si>
    <t>Anfarm Hellas S.A.</t>
  </si>
  <si>
    <t>200 mg</t>
  </si>
  <si>
    <t>vorikonazol tbl 200 mg</t>
  </si>
  <si>
    <t>Voramol</t>
  </si>
  <si>
    <t>PHARMATHEN INTERNATIONAL SA, PHARMATHEN S.A.</t>
  </si>
  <si>
    <t>kaspofungin 50 mg</t>
  </si>
  <si>
    <t>0327566
0327565</t>
  </si>
  <si>
    <t>KASPOFUNGIN PHARMAS/ DALVOCANS</t>
  </si>
  <si>
    <t>Pharmadox Healthcare Ltd.; Galenicum Health, SL; SAG Manufacturing, S.L.U/ Pharmathen SA</t>
  </si>
  <si>
    <t>prašak za rastvor za infuziju/prašak za koncentrat za rastvor za infuziju</t>
  </si>
  <si>
    <t>50 mg</t>
  </si>
  <si>
    <t>kaspofungin 70 mg</t>
  </si>
  <si>
    <t>DALVOCANS</t>
  </si>
  <si>
    <t>Pharmathen SA</t>
  </si>
  <si>
    <t>prašak za koncentrat za rastvor za infuziju</t>
  </si>
  <si>
    <t>70 mg</t>
  </si>
  <si>
    <t>filgrastim 48 Mj.</t>
  </si>
  <si>
    <t>ZARZIO</t>
  </si>
  <si>
    <t>Sandoz GmbH</t>
  </si>
  <si>
    <t>rastvor za injekciju/infuziju u napunjenom injekcionom špricu</t>
  </si>
  <si>
    <t>48 Mj./0,5 ml</t>
  </si>
  <si>
    <t>diklofenak amp 75 mg</t>
  </si>
  <si>
    <t>0162192
0162440</t>
  </si>
  <si>
    <t>DIKLOFENAK HF/ DIKLOFEN</t>
  </si>
  <si>
    <t>Hemofarm a.d. Vršac/ Galenika a.d. Beograd</t>
  </si>
  <si>
    <t xml:space="preserve"> 75 mg/3 ml</t>
  </si>
  <si>
    <t>diklofenak kalijum tbl 50 mg</t>
  </si>
  <si>
    <t>RAPTEN-K</t>
  </si>
  <si>
    <t>obložena tableta</t>
  </si>
  <si>
    <t>diklofenak tbl 50 mg</t>
  </si>
  <si>
    <t>1162190
1162441</t>
  </si>
  <si>
    <t>gastrorezistentna tableta</t>
  </si>
  <si>
    <t>diklofenak tbl/kaps 75 mg</t>
  </si>
  <si>
    <t>RAPTEN DUO</t>
  </si>
  <si>
    <t>tableta sa modifikovanim oslobađanjem</t>
  </si>
  <si>
    <t>75 mg</t>
  </si>
  <si>
    <t>tableta/ kapsula</t>
  </si>
  <si>
    <t>diklofenak tbl 100 mg</t>
  </si>
  <si>
    <t>1162193
1162402
1162442</t>
  </si>
  <si>
    <t>DIKLOFENAK FORTE HF/ DICLOFENAC-RETARD/ DIKLOFEN</t>
  </si>
  <si>
    <t>Hemofarm a.d. Vršac/ Remedica Ltd/ Galenika a.d. Beograd</t>
  </si>
  <si>
    <t>tableta sa modifikovanim/ produženim oslobađanjem</t>
  </si>
  <si>
    <t>ketorolak tbl 10 mg</t>
  </si>
  <si>
    <t>ZODOL</t>
  </si>
  <si>
    <t>Hemofarm a.d. u saradnji sa ATHANS PHARMA UK LIMITED, Velika Britanija</t>
  </si>
  <si>
    <t>10 mg</t>
  </si>
  <si>
    <t>naproksen tbl 375 mg</t>
  </si>
  <si>
    <t>NAPROKSEN HF</t>
  </si>
  <si>
    <t>375 mg</t>
  </si>
  <si>
    <t>cisatrakurijum 5 mg</t>
  </si>
  <si>
    <t xml:space="preserve">NIMBEX </t>
  </si>
  <si>
    <t>GlaxoSmithKline Manufacturing S.P.A.; Aspen Bad Oldesloe GmbH</t>
  </si>
  <si>
    <t>5 mg/2,5 ml</t>
  </si>
  <si>
    <t>cisatrakurijum 10 mg</t>
  </si>
  <si>
    <t>10 mg/5 ml</t>
  </si>
  <si>
    <t>remifentanil 2 mg</t>
  </si>
  <si>
    <t>0087621
0087624</t>
  </si>
  <si>
    <t>ULTIVA / REMIFENTANIL B. BRAUN</t>
  </si>
  <si>
    <t>GLAXOSMITHKLINE MANUFACTURING S.P.A./ Hameln RSD A.S.</t>
  </si>
  <si>
    <t>prašak za koncentrat za rastvor za injekciju/ infuziju</t>
  </si>
  <si>
    <t>2 mg</t>
  </si>
  <si>
    <t>bupivakain sa glukozom 20 mg</t>
  </si>
  <si>
    <t>MARCAINE SPINAL 0,5% HEAVY</t>
  </si>
  <si>
    <t>Cenexi- Fontenay Sous Bois</t>
  </si>
  <si>
    <t xml:space="preserve">20 mg/4 ml </t>
  </si>
  <si>
    <t>bupivakain 100 mg</t>
  </si>
  <si>
    <t>MARCAINE 0,5%</t>
  </si>
  <si>
    <t>RECIPHARM MONTS - MONTS</t>
  </si>
  <si>
    <t>100 mg/20 ml</t>
  </si>
  <si>
    <t>morfin 20 mg</t>
  </si>
  <si>
    <t>MORFIN HIDROHLORID ALKALOID</t>
  </si>
  <si>
    <t>Alkaloid a.d. Skopje</t>
  </si>
  <si>
    <t>20 mg/ml</t>
  </si>
  <si>
    <t>flufenazin 25 mg</t>
  </si>
  <si>
    <t>MODITEN Depo</t>
  </si>
  <si>
    <t>KRKA D.D., NOVO MESTO</t>
  </si>
  <si>
    <t>25 mg/ml</t>
  </si>
  <si>
    <t>haloperidol 50 mg</t>
  </si>
  <si>
    <t>HALDOL  DEPO</t>
  </si>
  <si>
    <t>Krka d.d. u saradnji sa Janssen Pharmaceutica N.V, Belgija</t>
  </si>
  <si>
    <t>50 mg/ml</t>
  </si>
  <si>
    <t>neostigmin metilsulfat 2,5 mg</t>
  </si>
  <si>
    <t>0088067
0088065</t>
  </si>
  <si>
    <t>NEOSTIGMINE/ COOPER/ NEOSTIGMINE/ COOPER</t>
  </si>
  <si>
    <t>Cooper S.A./ Cooper S.A.</t>
  </si>
  <si>
    <t>2,5 mg/ml</t>
  </si>
  <si>
    <t>metadon 10 mg/ml, 1000 ml</t>
  </si>
  <si>
    <t>METADON ALKALOID</t>
  </si>
  <si>
    <t>oralni rastvor</t>
  </si>
  <si>
    <t>1000 ml (10 mg/ml)</t>
  </si>
  <si>
    <t>voda za injekcije 5 ml</t>
  </si>
  <si>
    <t xml:space="preserve">VODA ZA INJEKCIJE </t>
  </si>
  <si>
    <t>rastvarač za parenteralnu upotrebu</t>
  </si>
  <si>
    <t>5 ml</t>
  </si>
  <si>
    <t>jopromid 370 mg I/ml, 50 ml i 100 ml</t>
  </si>
  <si>
    <t>ULTRAVIST 370</t>
  </si>
  <si>
    <t>Bayer AG; Bayer farmacevtska družba d.o.o.</t>
  </si>
  <si>
    <t>50 ml (768,86 mg/ml)</t>
  </si>
  <si>
    <t>100 ml (768,86 mg/ml)</t>
  </si>
  <si>
    <t>aceklofenak 100 mg</t>
  </si>
  <si>
    <t>FLENAKO</t>
  </si>
  <si>
    <t>Rivopharm S.A</t>
  </si>
  <si>
    <t xml:space="preserve">100 mg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</si>
</sst>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4" fontId="3" fillId="0" borderId="1" xfId="5" applyNumberFormat="1" applyFont="1" applyFill="1" applyBorder="1" applyAlignment="1">
      <alignment horizontal="center" vertical="center" wrapText="1"/>
    </xf>
    <xf numFmtId="164" fontId="3" fillId="0" borderId="1" xfId="5" applyNumberFormat="1" applyFont="1" applyFill="1" applyBorder="1" applyAlignment="1">
      <alignment horizontal="center" vertical="center" wrapText="1"/>
    </xf>
    <xf numFmtId="4" fontId="3" fillId="0" borderId="1" xfId="10" applyNumberFormat="1" applyFont="1" applyFill="1" applyBorder="1" applyAlignment="1" applyProtection="1">
      <alignment horizontal="center" vertical="center" wrapText="1"/>
    </xf>
    <xf numFmtId="164" fontId="3" fillId="0" borderId="1" xfId="1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/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11">
    <cellStyle name="Hyperlink" xfId="10" builtinId="8"/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70"/>
  <sheetViews>
    <sheetView tabSelected="1" workbookViewId="0">
      <selection activeCell="I48" sqref="I48"/>
    </sheetView>
  </sheetViews>
  <sheetFormatPr defaultRowHeight="15" x14ac:dyDescent="0.25"/>
  <cols>
    <col min="2" max="2" width="13.7109375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20.100000000000001" customHeight="1" x14ac:dyDescent="0.25">
      <c r="A2" s="24" t="s">
        <v>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4" spans="1:14" ht="33.75" customHeight="1" x14ac:dyDescent="0.25">
      <c r="A4" s="17" t="s">
        <v>4</v>
      </c>
      <c r="B4" s="17" t="s">
        <v>0</v>
      </c>
      <c r="C4" s="17" t="s">
        <v>1</v>
      </c>
      <c r="D4" s="17" t="s">
        <v>5</v>
      </c>
      <c r="E4" s="17" t="s">
        <v>6</v>
      </c>
      <c r="F4" s="17" t="s">
        <v>2</v>
      </c>
      <c r="G4" s="17" t="s">
        <v>11</v>
      </c>
      <c r="H4" s="17" t="s">
        <v>7</v>
      </c>
      <c r="I4" s="17" t="s">
        <v>27</v>
      </c>
      <c r="J4" s="17" t="s">
        <v>8</v>
      </c>
      <c r="K4" s="17" t="s">
        <v>3</v>
      </c>
      <c r="L4" s="17" t="s">
        <v>12</v>
      </c>
      <c r="M4" s="17" t="s">
        <v>13</v>
      </c>
      <c r="N4" s="25" t="s">
        <v>14</v>
      </c>
    </row>
    <row r="5" spans="1:14" ht="1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25"/>
    </row>
    <row r="6" spans="1:14" ht="22.5" x14ac:dyDescent="0.25">
      <c r="A6" s="4">
        <v>35</v>
      </c>
      <c r="B6" s="2" t="s">
        <v>29</v>
      </c>
      <c r="C6" s="5">
        <v>62300</v>
      </c>
      <c r="D6" s="2" t="s">
        <v>30</v>
      </c>
      <c r="E6" s="2" t="s">
        <v>31</v>
      </c>
      <c r="F6" s="2" t="s">
        <v>9</v>
      </c>
      <c r="G6" s="2" t="s">
        <v>32</v>
      </c>
      <c r="H6" s="2" t="s">
        <v>33</v>
      </c>
      <c r="I6" s="4"/>
      <c r="J6" s="2">
        <v>254.76</v>
      </c>
      <c r="K6" s="2">
        <f>I6*J6</f>
        <v>0</v>
      </c>
      <c r="L6" s="3">
        <v>0.1</v>
      </c>
      <c r="M6" s="2">
        <f>K6*L6</f>
        <v>0</v>
      </c>
      <c r="N6" s="2">
        <f>K6+M6</f>
        <v>0</v>
      </c>
    </row>
    <row r="7" spans="1:14" ht="22.5" x14ac:dyDescent="0.25">
      <c r="A7" s="4">
        <v>45</v>
      </c>
      <c r="B7" s="2" t="s">
        <v>34</v>
      </c>
      <c r="C7" s="5">
        <v>65040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18</v>
      </c>
      <c r="I7" s="4"/>
      <c r="J7" s="2">
        <v>113.83</v>
      </c>
      <c r="K7" s="2">
        <f t="shared" ref="K7:K9" si="0">I7*J7</f>
        <v>0</v>
      </c>
      <c r="L7" s="3">
        <v>0.1</v>
      </c>
      <c r="M7" s="2">
        <f t="shared" ref="M7:M9" si="1">K7*L7</f>
        <v>0</v>
      </c>
      <c r="N7" s="2">
        <f t="shared" ref="N7:N9" si="2">K7+M7</f>
        <v>0</v>
      </c>
    </row>
    <row r="8" spans="1:14" ht="123.75" x14ac:dyDescent="0.25">
      <c r="A8" s="4">
        <v>60</v>
      </c>
      <c r="B8" s="2" t="s">
        <v>39</v>
      </c>
      <c r="C8" s="5">
        <v>174030</v>
      </c>
      <c r="D8" s="2" t="s">
        <v>40</v>
      </c>
      <c r="E8" s="2" t="s">
        <v>41</v>
      </c>
      <c r="F8" s="2" t="s">
        <v>23</v>
      </c>
      <c r="G8" s="2" t="s">
        <v>42</v>
      </c>
      <c r="H8" s="2" t="s">
        <v>24</v>
      </c>
      <c r="I8" s="4"/>
      <c r="J8" s="2">
        <v>578.85</v>
      </c>
      <c r="K8" s="2">
        <f t="shared" si="0"/>
        <v>0</v>
      </c>
      <c r="L8" s="3">
        <v>0.1</v>
      </c>
      <c r="M8" s="2">
        <f t="shared" si="1"/>
        <v>0</v>
      </c>
      <c r="N8" s="2">
        <f t="shared" si="2"/>
        <v>0</v>
      </c>
    </row>
    <row r="9" spans="1:14" x14ac:dyDescent="0.25">
      <c r="A9" s="4">
        <v>95</v>
      </c>
      <c r="B9" s="6" t="s">
        <v>43</v>
      </c>
      <c r="C9" s="7">
        <v>400431</v>
      </c>
      <c r="D9" s="6" t="s">
        <v>44</v>
      </c>
      <c r="E9" s="6" t="s">
        <v>45</v>
      </c>
      <c r="F9" s="2" t="s">
        <v>23</v>
      </c>
      <c r="G9" s="2" t="s">
        <v>46</v>
      </c>
      <c r="H9" s="2" t="s">
        <v>24</v>
      </c>
      <c r="I9" s="4"/>
      <c r="J9" s="2">
        <v>342.97</v>
      </c>
      <c r="K9" s="2">
        <f t="shared" si="0"/>
        <v>0</v>
      </c>
      <c r="L9" s="3">
        <v>0.1</v>
      </c>
      <c r="M9" s="2">
        <f t="shared" si="1"/>
        <v>0</v>
      </c>
      <c r="N9" s="2">
        <f t="shared" si="2"/>
        <v>0</v>
      </c>
    </row>
    <row r="10" spans="1:14" x14ac:dyDescent="0.25">
      <c r="A10" s="4">
        <v>96</v>
      </c>
      <c r="B10" s="6" t="s">
        <v>47</v>
      </c>
      <c r="C10" s="7">
        <v>400430</v>
      </c>
      <c r="D10" s="6" t="s">
        <v>48</v>
      </c>
      <c r="E10" s="6" t="s">
        <v>45</v>
      </c>
      <c r="F10" s="2" t="s">
        <v>23</v>
      </c>
      <c r="G10" s="2" t="s">
        <v>49</v>
      </c>
      <c r="H10" s="2" t="s">
        <v>24</v>
      </c>
      <c r="I10" s="4"/>
      <c r="J10" s="2">
        <v>317.88</v>
      </c>
      <c r="K10" s="2">
        <f t="shared" ref="K10:K53" si="3">I10*J10</f>
        <v>0</v>
      </c>
      <c r="L10" s="3">
        <v>0.1</v>
      </c>
      <c r="M10" s="2">
        <f t="shared" ref="M10:M53" si="4">K10*L10</f>
        <v>0</v>
      </c>
      <c r="N10" s="2">
        <f t="shared" ref="N10:N53" si="5">K10+M10</f>
        <v>0</v>
      </c>
    </row>
    <row r="11" spans="1:14" ht="22.5" x14ac:dyDescent="0.25">
      <c r="A11" s="4">
        <v>149</v>
      </c>
      <c r="B11" s="2" t="s">
        <v>50</v>
      </c>
      <c r="C11" s="5">
        <v>402721</v>
      </c>
      <c r="D11" s="2" t="s">
        <v>51</v>
      </c>
      <c r="E11" s="2" t="s">
        <v>52</v>
      </c>
      <c r="F11" s="2" t="s">
        <v>37</v>
      </c>
      <c r="G11" s="2" t="s">
        <v>53</v>
      </c>
      <c r="H11" s="2" t="s">
        <v>18</v>
      </c>
      <c r="I11" s="4"/>
      <c r="J11" s="2">
        <v>28.01</v>
      </c>
      <c r="K11" s="2">
        <f t="shared" si="3"/>
        <v>0</v>
      </c>
      <c r="L11" s="3">
        <v>0.1</v>
      </c>
      <c r="M11" s="2">
        <f t="shared" si="4"/>
        <v>0</v>
      </c>
      <c r="N11" s="2">
        <f t="shared" si="5"/>
        <v>0</v>
      </c>
    </row>
    <row r="12" spans="1:14" ht="22.5" x14ac:dyDescent="0.25">
      <c r="A12" s="4">
        <v>150</v>
      </c>
      <c r="B12" s="2" t="s">
        <v>54</v>
      </c>
      <c r="C12" s="5">
        <v>1103462</v>
      </c>
      <c r="D12" s="2" t="s">
        <v>55</v>
      </c>
      <c r="E12" s="2" t="s">
        <v>56</v>
      </c>
      <c r="F12" s="2" t="s">
        <v>21</v>
      </c>
      <c r="G12" s="2" t="s">
        <v>57</v>
      </c>
      <c r="H12" s="2" t="s">
        <v>22</v>
      </c>
      <c r="I12" s="4"/>
      <c r="J12" s="2">
        <v>11.71</v>
      </c>
      <c r="K12" s="2">
        <f t="shared" si="3"/>
        <v>0</v>
      </c>
      <c r="L12" s="3">
        <v>0.1</v>
      </c>
      <c r="M12" s="2">
        <f t="shared" si="4"/>
        <v>0</v>
      </c>
      <c r="N12" s="2">
        <f t="shared" si="5"/>
        <v>0</v>
      </c>
    </row>
    <row r="13" spans="1:14" ht="33.75" x14ac:dyDescent="0.25">
      <c r="A13" s="4">
        <v>169</v>
      </c>
      <c r="B13" s="2" t="s">
        <v>58</v>
      </c>
      <c r="C13" s="5">
        <v>44000</v>
      </c>
      <c r="D13" s="2" t="s">
        <v>59</v>
      </c>
      <c r="E13" s="2" t="s">
        <v>60</v>
      </c>
      <c r="F13" s="2" t="s">
        <v>61</v>
      </c>
      <c r="G13" s="2" t="s">
        <v>62</v>
      </c>
      <c r="H13" s="2" t="s">
        <v>63</v>
      </c>
      <c r="I13" s="4"/>
      <c r="J13" s="2">
        <v>1435.26</v>
      </c>
      <c r="K13" s="2">
        <f t="shared" si="3"/>
        <v>0</v>
      </c>
      <c r="L13" s="3">
        <v>0.1</v>
      </c>
      <c r="M13" s="2">
        <f t="shared" si="4"/>
        <v>0</v>
      </c>
      <c r="N13" s="2">
        <f t="shared" si="5"/>
        <v>0</v>
      </c>
    </row>
    <row r="14" spans="1:14" ht="22.5" x14ac:dyDescent="0.25">
      <c r="A14" s="4">
        <v>170</v>
      </c>
      <c r="B14" s="2" t="s">
        <v>64</v>
      </c>
      <c r="C14" s="5">
        <v>44001</v>
      </c>
      <c r="D14" s="2" t="s">
        <v>59</v>
      </c>
      <c r="E14" s="2" t="s">
        <v>60</v>
      </c>
      <c r="F14" s="2" t="s">
        <v>61</v>
      </c>
      <c r="G14" s="2" t="s">
        <v>65</v>
      </c>
      <c r="H14" s="2" t="s">
        <v>63</v>
      </c>
      <c r="I14" s="4"/>
      <c r="J14" s="2">
        <v>2882.86</v>
      </c>
      <c r="K14" s="2">
        <f t="shared" si="3"/>
        <v>0</v>
      </c>
      <c r="L14" s="3">
        <v>0.1</v>
      </c>
      <c r="M14" s="2">
        <f t="shared" si="4"/>
        <v>0</v>
      </c>
      <c r="N14" s="2">
        <f t="shared" si="5"/>
        <v>0</v>
      </c>
    </row>
    <row r="15" spans="1:14" ht="22.5" x14ac:dyDescent="0.25">
      <c r="A15" s="4">
        <v>171</v>
      </c>
      <c r="B15" s="2" t="s">
        <v>66</v>
      </c>
      <c r="C15" s="5">
        <v>44002</v>
      </c>
      <c r="D15" s="2" t="s">
        <v>59</v>
      </c>
      <c r="E15" s="2" t="s">
        <v>60</v>
      </c>
      <c r="F15" s="2" t="s">
        <v>61</v>
      </c>
      <c r="G15" s="2" t="s">
        <v>67</v>
      </c>
      <c r="H15" s="2" t="s">
        <v>63</v>
      </c>
      <c r="I15" s="4"/>
      <c r="J15" s="2">
        <v>4338.67</v>
      </c>
      <c r="K15" s="2">
        <f t="shared" si="3"/>
        <v>0</v>
      </c>
      <c r="L15" s="3">
        <v>0.1</v>
      </c>
      <c r="M15" s="2">
        <f t="shared" si="4"/>
        <v>0</v>
      </c>
      <c r="N15" s="2">
        <f t="shared" si="5"/>
        <v>0</v>
      </c>
    </row>
    <row r="16" spans="1:14" ht="22.5" x14ac:dyDescent="0.25">
      <c r="A16" s="4">
        <v>188</v>
      </c>
      <c r="B16" s="6" t="s">
        <v>68</v>
      </c>
      <c r="C16" s="7">
        <v>140150</v>
      </c>
      <c r="D16" s="6" t="s">
        <v>69</v>
      </c>
      <c r="E16" s="6" t="s">
        <v>70</v>
      </c>
      <c r="F16" s="2" t="s">
        <v>9</v>
      </c>
      <c r="G16" s="2" t="s">
        <v>71</v>
      </c>
      <c r="H16" s="2" t="s">
        <v>18</v>
      </c>
      <c r="I16" s="4"/>
      <c r="J16" s="2">
        <v>33.39</v>
      </c>
      <c r="K16" s="2">
        <f t="shared" si="3"/>
        <v>0</v>
      </c>
      <c r="L16" s="3">
        <v>0.1</v>
      </c>
      <c r="M16" s="2">
        <f t="shared" si="4"/>
        <v>0</v>
      </c>
      <c r="N16" s="2">
        <f t="shared" si="5"/>
        <v>0</v>
      </c>
    </row>
    <row r="17" spans="1:14" ht="33.75" x14ac:dyDescent="0.25">
      <c r="A17" s="4">
        <v>202</v>
      </c>
      <c r="B17" s="6" t="s">
        <v>72</v>
      </c>
      <c r="C17" s="7">
        <v>47220</v>
      </c>
      <c r="D17" s="6" t="s">
        <v>73</v>
      </c>
      <c r="E17" s="6" t="s">
        <v>45</v>
      </c>
      <c r="F17" s="2" t="s">
        <v>74</v>
      </c>
      <c r="G17" s="2" t="s">
        <v>75</v>
      </c>
      <c r="H17" s="2" t="s">
        <v>76</v>
      </c>
      <c r="I17" s="4"/>
      <c r="J17" s="2">
        <v>656.89</v>
      </c>
      <c r="K17" s="2">
        <f t="shared" si="3"/>
        <v>0</v>
      </c>
      <c r="L17" s="3">
        <v>0.1</v>
      </c>
      <c r="M17" s="2">
        <f t="shared" si="4"/>
        <v>0</v>
      </c>
      <c r="N17" s="2">
        <f t="shared" si="5"/>
        <v>0</v>
      </c>
    </row>
    <row r="18" spans="1:14" ht="45" x14ac:dyDescent="0.25">
      <c r="A18" s="4">
        <v>211</v>
      </c>
      <c r="B18" s="6" t="s">
        <v>77</v>
      </c>
      <c r="C18" s="7" t="s">
        <v>78</v>
      </c>
      <c r="D18" s="6" t="s">
        <v>79</v>
      </c>
      <c r="E18" s="6" t="s">
        <v>80</v>
      </c>
      <c r="F18" s="2" t="s">
        <v>81</v>
      </c>
      <c r="G18" s="2" t="s">
        <v>82</v>
      </c>
      <c r="H18" s="2" t="s">
        <v>10</v>
      </c>
      <c r="I18" s="4"/>
      <c r="J18" s="2">
        <v>185.88</v>
      </c>
      <c r="K18" s="2">
        <f t="shared" si="3"/>
        <v>0</v>
      </c>
      <c r="L18" s="3">
        <v>0.1</v>
      </c>
      <c r="M18" s="2">
        <f t="shared" si="4"/>
        <v>0</v>
      </c>
      <c r="N18" s="2">
        <f t="shared" si="5"/>
        <v>0</v>
      </c>
    </row>
    <row r="19" spans="1:14" ht="33.75" x14ac:dyDescent="0.25">
      <c r="A19" s="4">
        <v>212</v>
      </c>
      <c r="B19" s="6" t="s">
        <v>83</v>
      </c>
      <c r="C19" s="7">
        <v>21995</v>
      </c>
      <c r="D19" s="6" t="s">
        <v>84</v>
      </c>
      <c r="E19" s="6" t="s">
        <v>85</v>
      </c>
      <c r="F19" s="2" t="s">
        <v>81</v>
      </c>
      <c r="G19" s="2" t="s">
        <v>86</v>
      </c>
      <c r="H19" s="2" t="s">
        <v>10</v>
      </c>
      <c r="I19" s="4"/>
      <c r="J19" s="2">
        <v>396.84</v>
      </c>
      <c r="K19" s="2">
        <f t="shared" si="3"/>
        <v>0</v>
      </c>
      <c r="L19" s="3">
        <v>0.1</v>
      </c>
      <c r="M19" s="2">
        <f t="shared" si="4"/>
        <v>0</v>
      </c>
      <c r="N19" s="2">
        <f t="shared" si="5"/>
        <v>0</v>
      </c>
    </row>
    <row r="20" spans="1:14" ht="33.75" x14ac:dyDescent="0.25">
      <c r="A20" s="4">
        <v>214</v>
      </c>
      <c r="B20" s="2" t="s">
        <v>87</v>
      </c>
      <c r="C20" s="5">
        <v>321829</v>
      </c>
      <c r="D20" s="2" t="s">
        <v>88</v>
      </c>
      <c r="E20" s="2" t="s">
        <v>89</v>
      </c>
      <c r="F20" s="2" t="s">
        <v>81</v>
      </c>
      <c r="G20" s="2" t="s">
        <v>90</v>
      </c>
      <c r="H20" s="2" t="s">
        <v>10</v>
      </c>
      <c r="I20" s="4"/>
      <c r="J20" s="2">
        <v>142.61000000000001</v>
      </c>
      <c r="K20" s="2">
        <f t="shared" si="3"/>
        <v>0</v>
      </c>
      <c r="L20" s="3">
        <v>0.1</v>
      </c>
      <c r="M20" s="2">
        <f t="shared" si="4"/>
        <v>0</v>
      </c>
      <c r="N20" s="2">
        <f t="shared" si="5"/>
        <v>0</v>
      </c>
    </row>
    <row r="21" spans="1:14" ht="22.5" x14ac:dyDescent="0.25">
      <c r="A21" s="4">
        <v>215</v>
      </c>
      <c r="B21" s="2" t="s">
        <v>91</v>
      </c>
      <c r="C21" s="5">
        <v>321955</v>
      </c>
      <c r="D21" s="2" t="s">
        <v>92</v>
      </c>
      <c r="E21" s="2" t="s">
        <v>93</v>
      </c>
      <c r="F21" s="2" t="s">
        <v>81</v>
      </c>
      <c r="G21" s="2" t="s">
        <v>94</v>
      </c>
      <c r="H21" s="2" t="s">
        <v>10</v>
      </c>
      <c r="I21" s="4"/>
      <c r="J21" s="2">
        <v>53.93</v>
      </c>
      <c r="K21" s="2">
        <f t="shared" si="3"/>
        <v>0</v>
      </c>
      <c r="L21" s="3">
        <v>0.1</v>
      </c>
      <c r="M21" s="2">
        <f t="shared" si="4"/>
        <v>0</v>
      </c>
      <c r="N21" s="2">
        <f t="shared" si="5"/>
        <v>0</v>
      </c>
    </row>
    <row r="22" spans="1:14" ht="22.5" x14ac:dyDescent="0.25">
      <c r="A22" s="4">
        <v>216</v>
      </c>
      <c r="B22" s="2" t="s">
        <v>95</v>
      </c>
      <c r="C22" s="5">
        <v>321874</v>
      </c>
      <c r="D22" s="2" t="s">
        <v>92</v>
      </c>
      <c r="E22" s="2" t="s">
        <v>93</v>
      </c>
      <c r="F22" s="2" t="s">
        <v>81</v>
      </c>
      <c r="G22" s="2" t="s">
        <v>96</v>
      </c>
      <c r="H22" s="2" t="s">
        <v>10</v>
      </c>
      <c r="I22" s="4"/>
      <c r="J22" s="2">
        <v>66.69</v>
      </c>
      <c r="K22" s="2">
        <f t="shared" si="3"/>
        <v>0</v>
      </c>
      <c r="L22" s="3">
        <v>0.1</v>
      </c>
      <c r="M22" s="2">
        <f t="shared" si="4"/>
        <v>0</v>
      </c>
      <c r="N22" s="2">
        <f t="shared" si="5"/>
        <v>0</v>
      </c>
    </row>
    <row r="23" spans="1:14" ht="45" x14ac:dyDescent="0.25">
      <c r="A23" s="4">
        <v>217</v>
      </c>
      <c r="B23" s="2" t="s">
        <v>97</v>
      </c>
      <c r="C23" s="5" t="s">
        <v>98</v>
      </c>
      <c r="D23" s="2" t="s">
        <v>99</v>
      </c>
      <c r="E23" s="2" t="s">
        <v>100</v>
      </c>
      <c r="F23" s="2" t="s">
        <v>81</v>
      </c>
      <c r="G23" s="2" t="s">
        <v>101</v>
      </c>
      <c r="H23" s="2" t="s">
        <v>10</v>
      </c>
      <c r="I23" s="4"/>
      <c r="J23" s="2">
        <v>57.12</v>
      </c>
      <c r="K23" s="2">
        <f t="shared" si="3"/>
        <v>0</v>
      </c>
      <c r="L23" s="3">
        <v>0.1</v>
      </c>
      <c r="M23" s="2">
        <f t="shared" si="4"/>
        <v>0</v>
      </c>
      <c r="N23" s="2">
        <f t="shared" si="5"/>
        <v>0</v>
      </c>
    </row>
    <row r="24" spans="1:14" ht="33.75" x14ac:dyDescent="0.25">
      <c r="A24" s="4">
        <v>222</v>
      </c>
      <c r="B24" s="2" t="s">
        <v>102</v>
      </c>
      <c r="C24" s="5">
        <v>321999</v>
      </c>
      <c r="D24" s="2" t="s">
        <v>103</v>
      </c>
      <c r="E24" s="2" t="s">
        <v>89</v>
      </c>
      <c r="F24" s="2" t="s">
        <v>81</v>
      </c>
      <c r="G24" s="2" t="s">
        <v>90</v>
      </c>
      <c r="H24" s="2" t="s">
        <v>10</v>
      </c>
      <c r="I24" s="4"/>
      <c r="J24" s="2">
        <v>138.63</v>
      </c>
      <c r="K24" s="2">
        <f t="shared" si="3"/>
        <v>0</v>
      </c>
      <c r="L24" s="3">
        <v>0.1</v>
      </c>
      <c r="M24" s="2">
        <f t="shared" si="4"/>
        <v>0</v>
      </c>
      <c r="N24" s="2">
        <f t="shared" si="5"/>
        <v>0</v>
      </c>
    </row>
    <row r="25" spans="1:14" ht="33.75" x14ac:dyDescent="0.25">
      <c r="A25" s="8">
        <v>224</v>
      </c>
      <c r="B25" s="9" t="s">
        <v>104</v>
      </c>
      <c r="C25" s="10" t="s">
        <v>105</v>
      </c>
      <c r="D25" s="9" t="s">
        <v>106</v>
      </c>
      <c r="E25" s="9" t="s">
        <v>107</v>
      </c>
      <c r="F25" s="9" t="s">
        <v>81</v>
      </c>
      <c r="G25" s="2" t="s">
        <v>108</v>
      </c>
      <c r="H25" s="2" t="s">
        <v>10</v>
      </c>
      <c r="I25" s="4"/>
      <c r="J25" s="2">
        <v>289.2</v>
      </c>
      <c r="K25" s="2">
        <f t="shared" si="3"/>
        <v>0</v>
      </c>
      <c r="L25" s="3">
        <v>0.1</v>
      </c>
      <c r="M25" s="2">
        <f t="shared" si="4"/>
        <v>0</v>
      </c>
      <c r="N25" s="2">
        <f t="shared" si="5"/>
        <v>0</v>
      </c>
    </row>
    <row r="26" spans="1:14" ht="45" x14ac:dyDescent="0.25">
      <c r="A26" s="4">
        <v>225</v>
      </c>
      <c r="B26" s="2" t="s">
        <v>109</v>
      </c>
      <c r="C26" s="5" t="s">
        <v>110</v>
      </c>
      <c r="D26" s="2" t="s">
        <v>111</v>
      </c>
      <c r="E26" s="2" t="s">
        <v>112</v>
      </c>
      <c r="F26" s="2" t="s">
        <v>81</v>
      </c>
      <c r="G26" s="2" t="s">
        <v>113</v>
      </c>
      <c r="H26" s="2" t="s">
        <v>10</v>
      </c>
      <c r="I26" s="4"/>
      <c r="J26" s="2">
        <v>651.66999999999996</v>
      </c>
      <c r="K26" s="2">
        <f t="shared" si="3"/>
        <v>0</v>
      </c>
      <c r="L26" s="3">
        <v>0.1</v>
      </c>
      <c r="M26" s="2">
        <f t="shared" si="4"/>
        <v>0</v>
      </c>
      <c r="N26" s="2">
        <f t="shared" si="5"/>
        <v>0</v>
      </c>
    </row>
    <row r="27" spans="1:14" ht="22.5" x14ac:dyDescent="0.25">
      <c r="A27" s="4">
        <v>229</v>
      </c>
      <c r="B27" s="6" t="s">
        <v>114</v>
      </c>
      <c r="C27" s="7">
        <v>325484</v>
      </c>
      <c r="D27" s="6" t="s">
        <v>115</v>
      </c>
      <c r="E27" s="6" t="s">
        <v>45</v>
      </c>
      <c r="F27" s="2" t="s">
        <v>20</v>
      </c>
      <c r="G27" s="2" t="s">
        <v>108</v>
      </c>
      <c r="H27" s="2" t="s">
        <v>10</v>
      </c>
      <c r="I27" s="4"/>
      <c r="J27" s="2">
        <v>407.97</v>
      </c>
      <c r="K27" s="2">
        <f t="shared" si="3"/>
        <v>0</v>
      </c>
      <c r="L27" s="3">
        <v>0.1</v>
      </c>
      <c r="M27" s="2">
        <f t="shared" si="4"/>
        <v>0</v>
      </c>
      <c r="N27" s="2">
        <f t="shared" si="5"/>
        <v>0</v>
      </c>
    </row>
    <row r="28" spans="1:14" ht="22.5" x14ac:dyDescent="0.25">
      <c r="A28" s="4">
        <v>230</v>
      </c>
      <c r="B28" s="6" t="s">
        <v>116</v>
      </c>
      <c r="C28" s="7">
        <v>326041</v>
      </c>
      <c r="D28" s="6" t="s">
        <v>117</v>
      </c>
      <c r="E28" s="6" t="s">
        <v>45</v>
      </c>
      <c r="F28" s="2" t="s">
        <v>9</v>
      </c>
      <c r="G28" s="2" t="s">
        <v>118</v>
      </c>
      <c r="H28" s="2" t="s">
        <v>18</v>
      </c>
      <c r="I28" s="4"/>
      <c r="J28" s="2">
        <v>129.68</v>
      </c>
      <c r="K28" s="2">
        <f t="shared" si="3"/>
        <v>0</v>
      </c>
      <c r="L28" s="3">
        <v>0.1</v>
      </c>
      <c r="M28" s="2">
        <f t="shared" si="4"/>
        <v>0</v>
      </c>
      <c r="N28" s="2">
        <f t="shared" si="5"/>
        <v>0</v>
      </c>
    </row>
    <row r="29" spans="1:14" ht="22.5" x14ac:dyDescent="0.25">
      <c r="A29" s="4">
        <v>238</v>
      </c>
      <c r="B29" s="6" t="s">
        <v>119</v>
      </c>
      <c r="C29" s="7">
        <v>24282</v>
      </c>
      <c r="D29" s="6" t="s">
        <v>120</v>
      </c>
      <c r="E29" s="6" t="s">
        <v>121</v>
      </c>
      <c r="F29" s="2" t="s">
        <v>37</v>
      </c>
      <c r="G29" s="2" t="s">
        <v>122</v>
      </c>
      <c r="H29" s="2" t="s">
        <v>18</v>
      </c>
      <c r="I29" s="4"/>
      <c r="J29" s="2">
        <v>61.73</v>
      </c>
      <c r="K29" s="2">
        <f t="shared" si="3"/>
        <v>0</v>
      </c>
      <c r="L29" s="3">
        <v>0.1</v>
      </c>
      <c r="M29" s="2">
        <f t="shared" si="4"/>
        <v>0</v>
      </c>
      <c r="N29" s="2">
        <f t="shared" si="5"/>
        <v>0</v>
      </c>
    </row>
    <row r="30" spans="1:14" ht="33.75" x14ac:dyDescent="0.25">
      <c r="A30" s="4">
        <v>239</v>
      </c>
      <c r="B30" s="6" t="s">
        <v>123</v>
      </c>
      <c r="C30" s="7" t="s">
        <v>124</v>
      </c>
      <c r="D30" s="6" t="s">
        <v>125</v>
      </c>
      <c r="E30" s="6" t="s">
        <v>126</v>
      </c>
      <c r="F30" s="2" t="s">
        <v>37</v>
      </c>
      <c r="G30" s="2" t="s">
        <v>127</v>
      </c>
      <c r="H30" s="2" t="s">
        <v>18</v>
      </c>
      <c r="I30" s="4"/>
      <c r="J30" s="2">
        <v>161.85</v>
      </c>
      <c r="K30" s="2">
        <f t="shared" si="3"/>
        <v>0</v>
      </c>
      <c r="L30" s="3">
        <v>0.1</v>
      </c>
      <c r="M30" s="2">
        <f t="shared" si="4"/>
        <v>0</v>
      </c>
      <c r="N30" s="2">
        <f t="shared" si="5"/>
        <v>0</v>
      </c>
    </row>
    <row r="31" spans="1:14" ht="33.75" x14ac:dyDescent="0.25">
      <c r="A31" s="4">
        <v>251</v>
      </c>
      <c r="B31" s="2" t="s">
        <v>128</v>
      </c>
      <c r="C31" s="5">
        <v>7029769</v>
      </c>
      <c r="D31" s="2" t="s">
        <v>129</v>
      </c>
      <c r="E31" s="2" t="s">
        <v>130</v>
      </c>
      <c r="F31" s="2" t="s">
        <v>131</v>
      </c>
      <c r="G31" s="2" t="s">
        <v>132</v>
      </c>
      <c r="H31" s="2" t="s">
        <v>133</v>
      </c>
      <c r="I31" s="4"/>
      <c r="J31" s="2">
        <v>1777.11</v>
      </c>
      <c r="K31" s="2">
        <f t="shared" si="3"/>
        <v>0</v>
      </c>
      <c r="L31" s="3">
        <v>0.1</v>
      </c>
      <c r="M31" s="2">
        <f t="shared" si="4"/>
        <v>0</v>
      </c>
      <c r="N31" s="2">
        <f t="shared" si="5"/>
        <v>0</v>
      </c>
    </row>
    <row r="32" spans="1:14" ht="67.5" x14ac:dyDescent="0.25">
      <c r="A32" s="4">
        <v>252</v>
      </c>
      <c r="B32" s="6" t="s">
        <v>134</v>
      </c>
      <c r="C32" s="7" t="s">
        <v>135</v>
      </c>
      <c r="D32" s="6" t="s">
        <v>136</v>
      </c>
      <c r="E32" s="6" t="s">
        <v>137</v>
      </c>
      <c r="F32" s="2" t="s">
        <v>23</v>
      </c>
      <c r="G32" s="2" t="s">
        <v>138</v>
      </c>
      <c r="H32" s="2" t="s">
        <v>24</v>
      </c>
      <c r="I32" s="4"/>
      <c r="J32" s="2">
        <v>122.8</v>
      </c>
      <c r="K32" s="2">
        <f t="shared" si="3"/>
        <v>0</v>
      </c>
      <c r="L32" s="3">
        <v>0.1</v>
      </c>
      <c r="M32" s="2">
        <f t="shared" si="4"/>
        <v>0</v>
      </c>
      <c r="N32" s="2">
        <f t="shared" si="5"/>
        <v>0</v>
      </c>
    </row>
    <row r="33" spans="1:14" ht="22.5" x14ac:dyDescent="0.25">
      <c r="A33" s="4">
        <v>259</v>
      </c>
      <c r="B33" s="6" t="s">
        <v>139</v>
      </c>
      <c r="C33" s="7">
        <v>327354</v>
      </c>
      <c r="D33" s="6" t="s">
        <v>140</v>
      </c>
      <c r="E33" s="6" t="s">
        <v>141</v>
      </c>
      <c r="F33" s="2" t="s">
        <v>20</v>
      </c>
      <c r="G33" s="2" t="s">
        <v>142</v>
      </c>
      <c r="H33" s="2" t="s">
        <v>10</v>
      </c>
      <c r="I33" s="4"/>
      <c r="J33" s="2">
        <v>1570</v>
      </c>
      <c r="K33" s="2">
        <f t="shared" si="3"/>
        <v>0</v>
      </c>
      <c r="L33" s="3">
        <v>0.1</v>
      </c>
      <c r="M33" s="2">
        <f t="shared" si="4"/>
        <v>0</v>
      </c>
      <c r="N33" s="2">
        <f t="shared" si="5"/>
        <v>0</v>
      </c>
    </row>
    <row r="34" spans="1:14" ht="22.5" x14ac:dyDescent="0.25">
      <c r="A34" s="4">
        <v>261</v>
      </c>
      <c r="B34" s="6" t="s">
        <v>143</v>
      </c>
      <c r="C34" s="7">
        <v>1327552</v>
      </c>
      <c r="D34" s="6" t="s">
        <v>144</v>
      </c>
      <c r="E34" s="6" t="s">
        <v>145</v>
      </c>
      <c r="F34" s="2" t="s">
        <v>21</v>
      </c>
      <c r="G34" s="2" t="s">
        <v>142</v>
      </c>
      <c r="H34" s="2" t="s">
        <v>22</v>
      </c>
      <c r="I34" s="4"/>
      <c r="J34" s="2">
        <v>1091.6500000000001</v>
      </c>
      <c r="K34" s="2">
        <f t="shared" si="3"/>
        <v>0</v>
      </c>
      <c r="L34" s="3">
        <v>0.1</v>
      </c>
      <c r="M34" s="2">
        <f t="shared" si="4"/>
        <v>0</v>
      </c>
      <c r="N34" s="2">
        <f t="shared" si="5"/>
        <v>0</v>
      </c>
    </row>
    <row r="35" spans="1:14" ht="45" x14ac:dyDescent="0.25">
      <c r="A35" s="4">
        <v>262</v>
      </c>
      <c r="B35" s="6" t="s">
        <v>146</v>
      </c>
      <c r="C35" s="7" t="s">
        <v>147</v>
      </c>
      <c r="D35" s="6" t="s">
        <v>148</v>
      </c>
      <c r="E35" s="6" t="s">
        <v>149</v>
      </c>
      <c r="F35" s="2" t="s">
        <v>150</v>
      </c>
      <c r="G35" s="2" t="s">
        <v>151</v>
      </c>
      <c r="H35" s="2" t="s">
        <v>10</v>
      </c>
      <c r="I35" s="4"/>
      <c r="J35" s="2">
        <v>4749.3100000000004</v>
      </c>
      <c r="K35" s="2">
        <f t="shared" si="3"/>
        <v>0</v>
      </c>
      <c r="L35" s="3">
        <v>0.1</v>
      </c>
      <c r="M35" s="2">
        <f t="shared" si="4"/>
        <v>0</v>
      </c>
      <c r="N35" s="2">
        <f t="shared" si="5"/>
        <v>0</v>
      </c>
    </row>
    <row r="36" spans="1:14" ht="33.75" x14ac:dyDescent="0.25">
      <c r="A36" s="4">
        <v>263</v>
      </c>
      <c r="B36" s="6" t="s">
        <v>152</v>
      </c>
      <c r="C36" s="7">
        <v>327564</v>
      </c>
      <c r="D36" s="6" t="s">
        <v>153</v>
      </c>
      <c r="E36" s="6" t="s">
        <v>154</v>
      </c>
      <c r="F36" s="2" t="s">
        <v>155</v>
      </c>
      <c r="G36" s="2" t="s">
        <v>156</v>
      </c>
      <c r="H36" s="2" t="s">
        <v>10</v>
      </c>
      <c r="I36" s="4"/>
      <c r="J36" s="2">
        <v>15797.72</v>
      </c>
      <c r="K36" s="2">
        <f t="shared" si="3"/>
        <v>0</v>
      </c>
      <c r="L36" s="3">
        <v>0.1</v>
      </c>
      <c r="M36" s="2">
        <f t="shared" si="4"/>
        <v>0</v>
      </c>
      <c r="N36" s="2">
        <f t="shared" si="5"/>
        <v>0</v>
      </c>
    </row>
    <row r="37" spans="1:14" ht="45" x14ac:dyDescent="0.25">
      <c r="A37" s="4">
        <v>281</v>
      </c>
      <c r="B37" s="6" t="s">
        <v>157</v>
      </c>
      <c r="C37" s="7">
        <v>69131</v>
      </c>
      <c r="D37" s="6" t="s">
        <v>158</v>
      </c>
      <c r="E37" s="6" t="s">
        <v>159</v>
      </c>
      <c r="F37" s="2" t="s">
        <v>160</v>
      </c>
      <c r="G37" s="2" t="s">
        <v>161</v>
      </c>
      <c r="H37" s="2" t="s">
        <v>33</v>
      </c>
      <c r="I37" s="4"/>
      <c r="J37" s="2">
        <v>2696.69</v>
      </c>
      <c r="K37" s="2">
        <f t="shared" si="3"/>
        <v>0</v>
      </c>
      <c r="L37" s="3">
        <v>0.1</v>
      </c>
      <c r="M37" s="2">
        <f t="shared" si="4"/>
        <v>0</v>
      </c>
      <c r="N37" s="2">
        <f t="shared" si="5"/>
        <v>0</v>
      </c>
    </row>
    <row r="38" spans="1:14" ht="22.5" x14ac:dyDescent="0.25">
      <c r="A38" s="4">
        <v>285</v>
      </c>
      <c r="B38" s="2" t="s">
        <v>162</v>
      </c>
      <c r="C38" s="5" t="s">
        <v>163</v>
      </c>
      <c r="D38" s="2" t="s">
        <v>164</v>
      </c>
      <c r="E38" s="2" t="s">
        <v>165</v>
      </c>
      <c r="F38" s="2" t="s">
        <v>9</v>
      </c>
      <c r="G38" s="2" t="s">
        <v>166</v>
      </c>
      <c r="H38" s="2" t="s">
        <v>18</v>
      </c>
      <c r="I38" s="4"/>
      <c r="J38" s="2">
        <v>21.1</v>
      </c>
      <c r="K38" s="2">
        <f t="shared" si="3"/>
        <v>0</v>
      </c>
      <c r="L38" s="3">
        <v>0.1</v>
      </c>
      <c r="M38" s="2">
        <f t="shared" si="4"/>
        <v>0</v>
      </c>
      <c r="N38" s="2">
        <f t="shared" si="5"/>
        <v>0</v>
      </c>
    </row>
    <row r="39" spans="1:14" ht="22.5" x14ac:dyDescent="0.25">
      <c r="A39" s="4">
        <v>286</v>
      </c>
      <c r="B39" s="11" t="s">
        <v>167</v>
      </c>
      <c r="C39" s="12">
        <v>1162485</v>
      </c>
      <c r="D39" s="11" t="s">
        <v>168</v>
      </c>
      <c r="E39" s="11" t="s">
        <v>45</v>
      </c>
      <c r="F39" s="2" t="s">
        <v>169</v>
      </c>
      <c r="G39" s="2" t="s">
        <v>151</v>
      </c>
      <c r="H39" s="2" t="s">
        <v>22</v>
      </c>
      <c r="I39" s="4"/>
      <c r="J39" s="2">
        <v>6.01</v>
      </c>
      <c r="K39" s="2">
        <f t="shared" si="3"/>
        <v>0</v>
      </c>
      <c r="L39" s="3">
        <v>0.1</v>
      </c>
      <c r="M39" s="2">
        <f t="shared" si="4"/>
        <v>0</v>
      </c>
      <c r="N39" s="2">
        <f t="shared" si="5"/>
        <v>0</v>
      </c>
    </row>
    <row r="40" spans="1:14" ht="22.5" x14ac:dyDescent="0.25">
      <c r="A40" s="4">
        <v>287</v>
      </c>
      <c r="B40" s="2" t="s">
        <v>170</v>
      </c>
      <c r="C40" s="5" t="s">
        <v>171</v>
      </c>
      <c r="D40" s="2" t="s">
        <v>164</v>
      </c>
      <c r="E40" s="2" t="s">
        <v>165</v>
      </c>
      <c r="F40" s="2" t="s">
        <v>172</v>
      </c>
      <c r="G40" s="2" t="s">
        <v>151</v>
      </c>
      <c r="H40" s="2" t="s">
        <v>22</v>
      </c>
      <c r="I40" s="4"/>
      <c r="J40" s="2">
        <v>4</v>
      </c>
      <c r="K40" s="2">
        <f t="shared" si="3"/>
        <v>0</v>
      </c>
      <c r="L40" s="3">
        <v>0.1</v>
      </c>
      <c r="M40" s="2">
        <f t="shared" si="4"/>
        <v>0</v>
      </c>
      <c r="N40" s="2">
        <f t="shared" si="5"/>
        <v>0</v>
      </c>
    </row>
    <row r="41" spans="1:14" ht="33.75" x14ac:dyDescent="0.25">
      <c r="A41" s="4">
        <v>288</v>
      </c>
      <c r="B41" s="2" t="s">
        <v>173</v>
      </c>
      <c r="C41" s="5">
        <v>1162487</v>
      </c>
      <c r="D41" s="2" t="s">
        <v>174</v>
      </c>
      <c r="E41" s="2" t="s">
        <v>45</v>
      </c>
      <c r="F41" s="2" t="s">
        <v>175</v>
      </c>
      <c r="G41" s="2" t="s">
        <v>176</v>
      </c>
      <c r="H41" s="2" t="s">
        <v>177</v>
      </c>
      <c r="I41" s="4"/>
      <c r="J41" s="2">
        <v>9.09</v>
      </c>
      <c r="K41" s="2">
        <f t="shared" si="3"/>
        <v>0</v>
      </c>
      <c r="L41" s="3">
        <v>0.1</v>
      </c>
      <c r="M41" s="2">
        <f t="shared" si="4"/>
        <v>0</v>
      </c>
      <c r="N41" s="2">
        <f t="shared" si="5"/>
        <v>0</v>
      </c>
    </row>
    <row r="42" spans="1:14" ht="45" x14ac:dyDescent="0.25">
      <c r="A42" s="4">
        <v>289</v>
      </c>
      <c r="B42" s="2" t="s">
        <v>178</v>
      </c>
      <c r="C42" s="5" t="s">
        <v>179</v>
      </c>
      <c r="D42" s="2" t="s">
        <v>180</v>
      </c>
      <c r="E42" s="2" t="s">
        <v>181</v>
      </c>
      <c r="F42" s="2" t="s">
        <v>182</v>
      </c>
      <c r="G42" s="2" t="s">
        <v>19</v>
      </c>
      <c r="H42" s="2" t="s">
        <v>22</v>
      </c>
      <c r="I42" s="4"/>
      <c r="J42" s="2">
        <v>7.39</v>
      </c>
      <c r="K42" s="2">
        <f t="shared" si="3"/>
        <v>0</v>
      </c>
      <c r="L42" s="3">
        <v>0.1</v>
      </c>
      <c r="M42" s="2">
        <f t="shared" si="4"/>
        <v>0</v>
      </c>
      <c r="N42" s="2">
        <f t="shared" si="5"/>
        <v>0</v>
      </c>
    </row>
    <row r="43" spans="1:14" ht="33.75" x14ac:dyDescent="0.25">
      <c r="A43" s="4">
        <v>292</v>
      </c>
      <c r="B43" s="2" t="s">
        <v>183</v>
      </c>
      <c r="C43" s="5">
        <v>1162520</v>
      </c>
      <c r="D43" s="2" t="s">
        <v>184</v>
      </c>
      <c r="E43" s="2" t="s">
        <v>185</v>
      </c>
      <c r="F43" s="2" t="s">
        <v>21</v>
      </c>
      <c r="G43" s="2" t="s">
        <v>186</v>
      </c>
      <c r="H43" s="2" t="s">
        <v>22</v>
      </c>
      <c r="I43" s="4"/>
      <c r="J43" s="2">
        <v>48.8</v>
      </c>
      <c r="K43" s="2">
        <f t="shared" si="3"/>
        <v>0</v>
      </c>
      <c r="L43" s="3">
        <v>0.1</v>
      </c>
      <c r="M43" s="2">
        <f t="shared" si="4"/>
        <v>0</v>
      </c>
      <c r="N43" s="2">
        <f t="shared" si="5"/>
        <v>0</v>
      </c>
    </row>
    <row r="44" spans="1:14" ht="22.5" x14ac:dyDescent="0.25">
      <c r="A44" s="15">
        <v>293</v>
      </c>
      <c r="B44" s="16" t="s">
        <v>240</v>
      </c>
      <c r="C44" s="5">
        <v>1162553</v>
      </c>
      <c r="D44" s="16" t="s">
        <v>241</v>
      </c>
      <c r="E44" s="16" t="s">
        <v>242</v>
      </c>
      <c r="F44" s="16" t="s">
        <v>21</v>
      </c>
      <c r="G44" s="16" t="s">
        <v>243</v>
      </c>
      <c r="H44" s="16" t="s">
        <v>22</v>
      </c>
      <c r="I44" s="15"/>
      <c r="J44" s="16">
        <v>10.02</v>
      </c>
      <c r="K44" s="16">
        <f t="shared" si="3"/>
        <v>0</v>
      </c>
      <c r="L44" s="3">
        <v>0.1</v>
      </c>
      <c r="M44" s="16">
        <f t="shared" ref="M44" si="6">K44*L44</f>
        <v>0</v>
      </c>
      <c r="N44" s="16">
        <f t="shared" ref="N44" si="7">K44+M44</f>
        <v>0</v>
      </c>
    </row>
    <row r="45" spans="1:14" ht="22.5" x14ac:dyDescent="0.25">
      <c r="A45" s="4">
        <v>297</v>
      </c>
      <c r="B45" s="2" t="s">
        <v>187</v>
      </c>
      <c r="C45" s="5">
        <v>1162423</v>
      </c>
      <c r="D45" s="2" t="s">
        <v>188</v>
      </c>
      <c r="E45" s="2" t="s">
        <v>45</v>
      </c>
      <c r="F45" s="2" t="s">
        <v>21</v>
      </c>
      <c r="G45" s="2" t="s">
        <v>189</v>
      </c>
      <c r="H45" s="2" t="s">
        <v>22</v>
      </c>
      <c r="I45" s="4"/>
      <c r="J45" s="2">
        <v>9.41</v>
      </c>
      <c r="K45" s="2">
        <f t="shared" si="3"/>
        <v>0</v>
      </c>
      <c r="L45" s="3">
        <v>0.1</v>
      </c>
      <c r="M45" s="2">
        <f t="shared" si="4"/>
        <v>0</v>
      </c>
      <c r="N45" s="2">
        <f t="shared" si="5"/>
        <v>0</v>
      </c>
    </row>
    <row r="46" spans="1:14" ht="33.75" x14ac:dyDescent="0.25">
      <c r="A46" s="4">
        <v>304</v>
      </c>
      <c r="B46" s="2" t="s">
        <v>190</v>
      </c>
      <c r="C46" s="5">
        <v>82410</v>
      </c>
      <c r="D46" s="2" t="s">
        <v>191</v>
      </c>
      <c r="E46" s="2" t="s">
        <v>192</v>
      </c>
      <c r="F46" s="2" t="s">
        <v>37</v>
      </c>
      <c r="G46" s="2" t="s">
        <v>193</v>
      </c>
      <c r="H46" s="2" t="s">
        <v>18</v>
      </c>
      <c r="I46" s="4"/>
      <c r="J46" s="2">
        <v>192.97</v>
      </c>
      <c r="K46" s="2">
        <f t="shared" si="3"/>
        <v>0</v>
      </c>
      <c r="L46" s="3">
        <v>0.1</v>
      </c>
      <c r="M46" s="2">
        <f t="shared" si="4"/>
        <v>0</v>
      </c>
      <c r="N46" s="2">
        <f t="shared" si="5"/>
        <v>0</v>
      </c>
    </row>
    <row r="47" spans="1:14" ht="33.75" x14ac:dyDescent="0.25">
      <c r="A47" s="4">
        <v>305</v>
      </c>
      <c r="B47" s="2" t="s">
        <v>194</v>
      </c>
      <c r="C47" s="5">
        <v>82411</v>
      </c>
      <c r="D47" s="2" t="s">
        <v>191</v>
      </c>
      <c r="E47" s="2" t="s">
        <v>192</v>
      </c>
      <c r="F47" s="2" t="s">
        <v>37</v>
      </c>
      <c r="G47" s="2" t="s">
        <v>195</v>
      </c>
      <c r="H47" s="2" t="s">
        <v>18</v>
      </c>
      <c r="I47" s="4"/>
      <c r="J47" s="2">
        <v>387.96</v>
      </c>
      <c r="K47" s="2">
        <f t="shared" si="3"/>
        <v>0</v>
      </c>
      <c r="L47" s="3">
        <v>0.1</v>
      </c>
      <c r="M47" s="2">
        <f t="shared" si="4"/>
        <v>0</v>
      </c>
      <c r="N47" s="2">
        <f t="shared" si="5"/>
        <v>0</v>
      </c>
    </row>
    <row r="48" spans="1:14" ht="45" x14ac:dyDescent="0.25">
      <c r="A48" s="4">
        <v>315</v>
      </c>
      <c r="B48" s="2" t="s">
        <v>196</v>
      </c>
      <c r="C48" s="5" t="s">
        <v>197</v>
      </c>
      <c r="D48" s="2" t="s">
        <v>198</v>
      </c>
      <c r="E48" s="2" t="s">
        <v>199</v>
      </c>
      <c r="F48" s="2" t="s">
        <v>200</v>
      </c>
      <c r="G48" s="2" t="s">
        <v>201</v>
      </c>
      <c r="H48" s="2" t="s">
        <v>18</v>
      </c>
      <c r="I48" s="4"/>
      <c r="J48" s="2">
        <v>638.66</v>
      </c>
      <c r="K48" s="2">
        <f t="shared" si="3"/>
        <v>0</v>
      </c>
      <c r="L48" s="3">
        <v>0.1</v>
      </c>
      <c r="M48" s="2">
        <f t="shared" si="4"/>
        <v>0</v>
      </c>
      <c r="N48" s="2">
        <f t="shared" si="5"/>
        <v>0</v>
      </c>
    </row>
    <row r="49" spans="1:14" ht="22.5" x14ac:dyDescent="0.25">
      <c r="A49" s="4">
        <v>322</v>
      </c>
      <c r="B49" s="6" t="s">
        <v>202</v>
      </c>
      <c r="C49" s="7">
        <v>81583</v>
      </c>
      <c r="D49" s="6" t="s">
        <v>203</v>
      </c>
      <c r="E49" s="6" t="s">
        <v>204</v>
      </c>
      <c r="F49" s="2" t="s">
        <v>9</v>
      </c>
      <c r="G49" s="2" t="s">
        <v>205</v>
      </c>
      <c r="H49" s="2" t="s">
        <v>18</v>
      </c>
      <c r="I49" s="4"/>
      <c r="J49" s="2">
        <v>467.9</v>
      </c>
      <c r="K49" s="2">
        <f t="shared" si="3"/>
        <v>0</v>
      </c>
      <c r="L49" s="3">
        <v>0.1</v>
      </c>
      <c r="M49" s="2">
        <f t="shared" si="4"/>
        <v>0</v>
      </c>
      <c r="N49" s="2">
        <f t="shared" si="5"/>
        <v>0</v>
      </c>
    </row>
    <row r="50" spans="1:14" ht="22.5" x14ac:dyDescent="0.25">
      <c r="A50" s="4">
        <v>324</v>
      </c>
      <c r="B50" s="6" t="s">
        <v>206</v>
      </c>
      <c r="C50" s="7">
        <v>81581</v>
      </c>
      <c r="D50" s="6" t="s">
        <v>207</v>
      </c>
      <c r="E50" s="6" t="s">
        <v>208</v>
      </c>
      <c r="F50" s="2" t="s">
        <v>9</v>
      </c>
      <c r="G50" s="2" t="s">
        <v>209</v>
      </c>
      <c r="H50" s="2" t="s">
        <v>10</v>
      </c>
      <c r="I50" s="4"/>
      <c r="J50" s="2">
        <v>201.11</v>
      </c>
      <c r="K50" s="2">
        <f t="shared" si="3"/>
        <v>0</v>
      </c>
      <c r="L50" s="3">
        <v>0.1</v>
      </c>
      <c r="M50" s="2">
        <f t="shared" si="4"/>
        <v>0</v>
      </c>
      <c r="N50" s="2">
        <f t="shared" si="5"/>
        <v>0</v>
      </c>
    </row>
    <row r="51" spans="1:14" ht="22.5" x14ac:dyDescent="0.25">
      <c r="A51" s="4">
        <v>332</v>
      </c>
      <c r="B51" s="6" t="s">
        <v>210</v>
      </c>
      <c r="C51" s="7">
        <v>87854</v>
      </c>
      <c r="D51" s="6" t="s">
        <v>211</v>
      </c>
      <c r="E51" s="6" t="s">
        <v>212</v>
      </c>
      <c r="F51" s="2" t="s">
        <v>9</v>
      </c>
      <c r="G51" s="2" t="s">
        <v>213</v>
      </c>
      <c r="H51" s="2" t="s">
        <v>18</v>
      </c>
      <c r="I51" s="4"/>
      <c r="J51" s="2">
        <v>69.959999999999994</v>
      </c>
      <c r="K51" s="2">
        <f t="shared" si="3"/>
        <v>0</v>
      </c>
      <c r="L51" s="3">
        <v>0.1</v>
      </c>
      <c r="M51" s="2">
        <f t="shared" si="4"/>
        <v>0</v>
      </c>
      <c r="N51" s="2">
        <f t="shared" si="5"/>
        <v>0</v>
      </c>
    </row>
    <row r="52" spans="1:14" x14ac:dyDescent="0.25">
      <c r="A52" s="4">
        <v>340</v>
      </c>
      <c r="B52" s="6" t="s">
        <v>214</v>
      </c>
      <c r="C52" s="7">
        <v>70261</v>
      </c>
      <c r="D52" s="6" t="s">
        <v>215</v>
      </c>
      <c r="E52" s="6" t="s">
        <v>216</v>
      </c>
      <c r="F52" s="2" t="s">
        <v>9</v>
      </c>
      <c r="G52" s="2" t="s">
        <v>217</v>
      </c>
      <c r="H52" s="2" t="s">
        <v>18</v>
      </c>
      <c r="I52" s="4"/>
      <c r="J52" s="2">
        <v>296.58999999999997</v>
      </c>
      <c r="K52" s="2">
        <f t="shared" si="3"/>
        <v>0</v>
      </c>
      <c r="L52" s="3">
        <v>0.1</v>
      </c>
      <c r="M52" s="2">
        <f t="shared" si="4"/>
        <v>0</v>
      </c>
      <c r="N52" s="2">
        <f t="shared" si="5"/>
        <v>0</v>
      </c>
    </row>
    <row r="53" spans="1:14" ht="22.5" x14ac:dyDescent="0.25">
      <c r="A53" s="4">
        <v>341</v>
      </c>
      <c r="B53" s="6" t="s">
        <v>218</v>
      </c>
      <c r="C53" s="7">
        <v>70207</v>
      </c>
      <c r="D53" s="6" t="s">
        <v>219</v>
      </c>
      <c r="E53" s="6" t="s">
        <v>220</v>
      </c>
      <c r="F53" s="2" t="s">
        <v>9</v>
      </c>
      <c r="G53" s="2" t="s">
        <v>221</v>
      </c>
      <c r="H53" s="2" t="s">
        <v>18</v>
      </c>
      <c r="I53" s="4"/>
      <c r="J53" s="2">
        <v>355.85</v>
      </c>
      <c r="K53" s="2">
        <f t="shared" si="3"/>
        <v>0</v>
      </c>
      <c r="L53" s="3">
        <v>0.1</v>
      </c>
      <c r="M53" s="2">
        <f t="shared" si="4"/>
        <v>0</v>
      </c>
      <c r="N53" s="2">
        <f t="shared" si="5"/>
        <v>0</v>
      </c>
    </row>
    <row r="54" spans="1:14" ht="45" x14ac:dyDescent="0.25">
      <c r="A54" s="4">
        <v>359</v>
      </c>
      <c r="B54" s="6" t="s">
        <v>222</v>
      </c>
      <c r="C54" s="7" t="s">
        <v>223</v>
      </c>
      <c r="D54" s="6" t="s">
        <v>224</v>
      </c>
      <c r="E54" s="6" t="s">
        <v>225</v>
      </c>
      <c r="F54" s="2" t="s">
        <v>9</v>
      </c>
      <c r="G54" s="2" t="s">
        <v>226</v>
      </c>
      <c r="H54" s="2" t="s">
        <v>18</v>
      </c>
      <c r="I54" s="4"/>
      <c r="J54" s="2">
        <v>72.680000000000007</v>
      </c>
      <c r="K54" s="2">
        <f>I54*J54</f>
        <v>0</v>
      </c>
      <c r="L54" s="3">
        <v>0.1</v>
      </c>
      <c r="M54" s="2">
        <f>K54*L54</f>
        <v>0</v>
      </c>
      <c r="N54" s="2">
        <f>K54+M54</f>
        <v>0</v>
      </c>
    </row>
    <row r="55" spans="1:14" ht="22.5" x14ac:dyDescent="0.25">
      <c r="A55" s="4">
        <v>361</v>
      </c>
      <c r="B55" s="13" t="s">
        <v>227</v>
      </c>
      <c r="C55" s="7">
        <v>2087507</v>
      </c>
      <c r="D55" s="6" t="s">
        <v>228</v>
      </c>
      <c r="E55" s="6" t="s">
        <v>212</v>
      </c>
      <c r="F55" s="2" t="s">
        <v>229</v>
      </c>
      <c r="G55" s="13" t="s">
        <v>230</v>
      </c>
      <c r="H55" s="2" t="s">
        <v>25</v>
      </c>
      <c r="I55" s="4"/>
      <c r="J55" s="2">
        <v>4.97</v>
      </c>
      <c r="K55" s="2">
        <f t="shared" ref="K55:K58" si="8">I55*J55</f>
        <v>0</v>
      </c>
      <c r="L55" s="3">
        <v>0.1</v>
      </c>
      <c r="M55" s="2">
        <f t="shared" ref="M55:M58" si="9">K55*L55</f>
        <v>0</v>
      </c>
      <c r="N55" s="2">
        <f t="shared" ref="N55:N58" si="10">K55+M55</f>
        <v>0</v>
      </c>
    </row>
    <row r="56" spans="1:14" ht="33.75" x14ac:dyDescent="0.25">
      <c r="A56" s="4">
        <v>372</v>
      </c>
      <c r="B56" s="6" t="s">
        <v>231</v>
      </c>
      <c r="C56" s="7">
        <v>176042</v>
      </c>
      <c r="D56" s="6" t="s">
        <v>232</v>
      </c>
      <c r="E56" s="6" t="s">
        <v>121</v>
      </c>
      <c r="F56" s="2" t="s">
        <v>233</v>
      </c>
      <c r="G56" s="2" t="s">
        <v>234</v>
      </c>
      <c r="H56" s="2" t="s">
        <v>18</v>
      </c>
      <c r="I56" s="4"/>
      <c r="J56" s="2">
        <v>13.73</v>
      </c>
      <c r="K56" s="2">
        <f t="shared" si="8"/>
        <v>0</v>
      </c>
      <c r="L56" s="3">
        <v>0.1</v>
      </c>
      <c r="M56" s="2">
        <f t="shared" si="9"/>
        <v>0</v>
      </c>
      <c r="N56" s="2">
        <f t="shared" si="10"/>
        <v>0</v>
      </c>
    </row>
    <row r="57" spans="1:14" ht="22.5" x14ac:dyDescent="0.25">
      <c r="A57" s="22">
        <v>379</v>
      </c>
      <c r="B57" s="23" t="s">
        <v>235</v>
      </c>
      <c r="C57" s="5">
        <v>194255</v>
      </c>
      <c r="D57" s="2" t="s">
        <v>236</v>
      </c>
      <c r="E57" s="2" t="s">
        <v>237</v>
      </c>
      <c r="F57" s="2" t="s">
        <v>23</v>
      </c>
      <c r="G57" s="2" t="s">
        <v>238</v>
      </c>
      <c r="H57" s="2" t="s">
        <v>25</v>
      </c>
      <c r="I57" s="4"/>
      <c r="J57" s="2">
        <v>20.9</v>
      </c>
      <c r="K57" s="2">
        <f t="shared" si="8"/>
        <v>0</v>
      </c>
      <c r="L57" s="3">
        <v>0.1</v>
      </c>
      <c r="M57" s="2">
        <f t="shared" si="9"/>
        <v>0</v>
      </c>
      <c r="N57" s="2">
        <f t="shared" si="10"/>
        <v>0</v>
      </c>
    </row>
    <row r="58" spans="1:14" ht="22.5" x14ac:dyDescent="0.25">
      <c r="A58" s="22"/>
      <c r="B58" s="23"/>
      <c r="C58" s="5">
        <v>194258</v>
      </c>
      <c r="D58" s="2" t="s">
        <v>236</v>
      </c>
      <c r="E58" s="2" t="s">
        <v>237</v>
      </c>
      <c r="F58" s="2" t="s">
        <v>23</v>
      </c>
      <c r="G58" s="2" t="s">
        <v>239</v>
      </c>
      <c r="H58" s="2" t="s">
        <v>25</v>
      </c>
      <c r="I58" s="4"/>
      <c r="J58" s="2">
        <v>20.9</v>
      </c>
      <c r="K58" s="2">
        <f t="shared" si="8"/>
        <v>0</v>
      </c>
      <c r="L58" s="3">
        <v>0.1</v>
      </c>
      <c r="M58" s="2">
        <f t="shared" si="9"/>
        <v>0</v>
      </c>
      <c r="N58" s="2">
        <f t="shared" si="10"/>
        <v>0</v>
      </c>
    </row>
    <row r="59" spans="1:14" x14ac:dyDescent="0.25">
      <c r="A59" s="19" t="s">
        <v>15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1"/>
      <c r="N59" s="14">
        <f>SUM(K6:K58)</f>
        <v>0</v>
      </c>
    </row>
    <row r="60" spans="1:14" x14ac:dyDescent="0.25">
      <c r="A60" s="19" t="s">
        <v>16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  <c r="N60" s="14">
        <f>SUM(M6:M58)</f>
        <v>0</v>
      </c>
    </row>
    <row r="61" spans="1:14" x14ac:dyDescent="0.25">
      <c r="A61" s="19" t="s">
        <v>26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1"/>
      <c r="N61" s="14">
        <f>N59*1.1</f>
        <v>0</v>
      </c>
    </row>
    <row r="70" spans="14:14" x14ac:dyDescent="0.25">
      <c r="N70" s="1"/>
    </row>
  </sheetData>
  <mergeCells count="21">
    <mergeCell ref="A61:M61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  <mergeCell ref="F4:F5"/>
    <mergeCell ref="A59:M59"/>
    <mergeCell ref="A60:M60"/>
    <mergeCell ref="A57:A58"/>
    <mergeCell ref="B57:B58"/>
  </mergeCells>
  <pageMargins left="0" right="0" top="0.75" bottom="0.75" header="0.3" footer="0.3"/>
  <pageSetup paperSize="9" scale="7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Lela Jelisavcic</cp:lastModifiedBy>
  <cp:lastPrinted>2021-10-28T13:27:00Z</cp:lastPrinted>
  <dcterms:created xsi:type="dcterms:W3CDTF">2021-08-30T13:00:38Z</dcterms:created>
  <dcterms:modified xsi:type="dcterms:W3CDTF">2022-03-29T07:11:04Z</dcterms:modified>
</cp:coreProperties>
</file>