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B i D\OKVIRNI SPORAZUMI\prilozi ugovora\"/>
    </mc:Choice>
  </mc:AlternateContent>
  <xr:revisionPtr revIDLastSave="0" documentId="13_ncr:1_{24C694A1-11FC-440E-BABE-1859FE05A81A}" xr6:coauthVersionLast="36" xr6:coauthVersionMax="36" xr10:uidLastSave="{00000000-0000-0000-0000-000000000000}"/>
  <bookViews>
    <workbookView xWindow="0" yWindow="0" windowWidth="28800" windowHeight="12270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M7" i="2" s="1"/>
  <c r="N7" i="2" s="1"/>
  <c r="K8" i="2"/>
  <c r="M8" i="2" s="1"/>
  <c r="N8" i="2" s="1"/>
  <c r="K9" i="2"/>
  <c r="K10" i="2"/>
  <c r="M10" i="2" s="1"/>
  <c r="N10" i="2" s="1"/>
  <c r="K11" i="2"/>
  <c r="K12" i="2"/>
  <c r="K13" i="2"/>
  <c r="K14" i="2"/>
  <c r="K15" i="2"/>
  <c r="M15" i="2" s="1"/>
  <c r="N15" i="2" s="1"/>
  <c r="K16" i="2"/>
  <c r="K17" i="2"/>
  <c r="K18" i="2"/>
  <c r="K19" i="2"/>
  <c r="K20" i="2"/>
  <c r="K21" i="2"/>
  <c r="K22" i="2"/>
  <c r="M22" i="2" s="1"/>
  <c r="N22" i="2" s="1"/>
  <c r="K23" i="2"/>
  <c r="K24" i="2"/>
  <c r="M24" i="2" s="1"/>
  <c r="N24" i="2" s="1"/>
  <c r="K25" i="2"/>
  <c r="M25" i="2" s="1"/>
  <c r="K26" i="2"/>
  <c r="M26" i="2" s="1"/>
  <c r="N26" i="2" s="1"/>
  <c r="K6" i="2"/>
  <c r="M23" i="2" l="1"/>
  <c r="N23" i="2" s="1"/>
  <c r="M16" i="2"/>
  <c r="N16" i="2" s="1"/>
  <c r="M14" i="2"/>
  <c r="N14" i="2" s="1"/>
  <c r="M11" i="2"/>
  <c r="N11" i="2" s="1"/>
  <c r="N27" i="2"/>
  <c r="N29" i="2" s="1"/>
  <c r="M21" i="2"/>
  <c r="N21" i="2" s="1"/>
  <c r="M19" i="2"/>
  <c r="N19" i="2" s="1"/>
  <c r="M9" i="2"/>
  <c r="N9" i="2" s="1"/>
  <c r="M18" i="2"/>
  <c r="N18" i="2" s="1"/>
  <c r="N25" i="2"/>
  <c r="M17" i="2"/>
  <c r="N17" i="2" s="1"/>
  <c r="M6" i="2"/>
  <c r="M13" i="2"/>
  <c r="N13" i="2" s="1"/>
  <c r="M12" i="2"/>
  <c r="N12" i="2" s="1"/>
  <c r="M20" i="2"/>
  <c r="N20" i="2" s="1"/>
  <c r="N6" i="2" l="1"/>
  <c r="N28" i="2"/>
</calcChain>
</file>

<file path=xl/sharedStrings.xml><?xml version="1.0" encoding="utf-8"?>
<sst xmlns="http://schemas.openxmlformats.org/spreadsheetml/2006/main" count="143" uniqueCount="90">
  <si>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</si>
  <si>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</si>
  <si>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</si>
  <si>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</si>
  <si>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</si>
  <si>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</si>
  <si>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</si>
  <si>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</si>
  <si>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</si>
  <si>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</si>
  <si>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</si>
  <si>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</si>
  <si>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</si>
  <si>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</si>
  <si>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</si>
  <si>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</si>
  <si>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ampula</t>
  </si>
  <si>
    <t>rastvor za infuziju</t>
  </si>
  <si>
    <t>boca</t>
  </si>
  <si>
    <t>500 ml</t>
  </si>
  <si>
    <t>emulzija za infuziju</t>
  </si>
  <si>
    <t>ml</t>
  </si>
  <si>
    <t>koncentrat za rastvor za infuziju</t>
  </si>
  <si>
    <t>emulzija za injekciju/infuziju</t>
  </si>
  <si>
    <t>500 mg/50 ml</t>
  </si>
  <si>
    <t>УКУПНА ВРЕДНОСТ СА ПДВ-ом:</t>
  </si>
  <si>
    <t>Количина</t>
  </si>
  <si>
    <t>hidroksietilskrob 6%, natrijum-hlorid, kalijum-hlorid, kalcijum-hlorid, magnezijum-hlorid, natrijum-acetat, jabučna kiselina 500 ml</t>
  </si>
  <si>
    <t>Tetraspan 6%</t>
  </si>
  <si>
    <t>B. Braun Medical SA, Švajcarska</t>
  </si>
  <si>
    <t>500 ml (60 g/l + 6,252 g/l + 298,4 mg/l + 367,5 mg/l + 203,3 mg/l + 3,266 g/l + 671 mg/l)</t>
  </si>
  <si>
    <t>glukoza 5%, boca 100 ml</t>
  </si>
  <si>
    <t>Glukoza 5% B. Braun</t>
  </si>
  <si>
    <t>B. Braun Melsungen AG, Nemačka;
B. Braun Medical SA, Španija</t>
  </si>
  <si>
    <t>100 ml (5%)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</si>
  <si>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soje, za perifernu primenu</t>
  </si>
  <si>
    <t>Nutriflex Lipid Peri</t>
  </si>
  <si>
    <t>B. Braun Melsungen AG, Nemačka</t>
  </si>
  <si>
    <t>1250 ml (1,872 g/l + 2,504 g/l + 2,272 g/l + 1,568 g/l + 2,808 g /l + 1,456 g/l + 0,456 g/l + 2,08 g/l + 2,16 g/l + 1,352 g/l + 3,88 g/l + 1,32 g/l + 1,2 g/l + 2,8 g/l + 2,72 g/l + 2,4 g/l + 0,64 g/l + 0,865 g/l + 0,435 g/l + 2,354 g/l + 0,515 g/l + 0,353 g/l + 70,4 g/l + 0,936 g/l + 5,28 g/l + 20 g/l + 20 g/l</t>
  </si>
  <si>
    <t>B. Braun Melsunegn AG, Nemačka</t>
  </si>
  <si>
    <t>1875 ml (1,872 g/l + 2,504 g/l + 2,272 g/l + 1,568 g/l + 2,808 g /l + 1,456 g/l + 0,456 g/l + 2,08 g/l + 2,16 g/l + 1,352 g/l + 3,88 g/l + 1,32 g/l + 1,2 g/l + 2,8 g/l + 2,72 g/l + 2,4 g/l + 0,64 g/l + 0,865 g/l + 0,435 g/l + 2,354 g/l + 0,515 g/l + 0,353 g/l + 70,4 g/l + 0,936 g/l + 5,28 g/l + 20 g/l + 20 g/l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</si>
  <si>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soje, za centralnu primenu</t>
  </si>
  <si>
    <t>Nutriflex Lipid Plus</t>
  </si>
  <si>
    <t>1250 ml (2,256 g/l + 3,008 g/l + 2,728 g/l + 1,88 g/l + 3,368 g/l + 1,744 g/l + 0,544 g/l + 2,496 g/l + 2,592 g/l + 1,624 g/l + 4,656 g/l + 1,584 g/l + 1,44 g/l + 3,368 g/l + 3,264 g/l + 2,88 g/l + 0,781 g/l + 0,402 g/l + 0,222 g/l + 2,747 g/l + 0,686 g/l + 0,47 g/l + 132 g/l + 1,872 g/l + 5,264 g/l + 20 g/l + 20 g/l)</t>
  </si>
  <si>
    <t>1875 ml (2,256 g/l + 3,008 g/l + 2,728 g/l + 1,88 g/l + 3,368 g/l + 1,744 g/l + 0,544 g/l + 2,496 g/l + 2,592 g/l + 1,624 g/l + 4,656 g/l + 1,584 g/l + 1,44 g/l + 3,368 g/l + 3,264 g/l + 2,88 g/l + 0,781 g/l + 0,402 g/l + 0,222 g/l + 2,747 g/l + 0,686 g/l + 0,47 g/l + 132 g/l + 1,872 g/l + 5,264 g/l + 20 g/l + 20 g/l)</t>
  </si>
  <si>
    <t>natrijum hlorid, kalijum hlorid, kalcijum hlorid (Ringerov rastvor), boca plastična 1000 ml</t>
  </si>
  <si>
    <t>Ringerov rastvor B.  Braun</t>
  </si>
  <si>
    <t>1000 ml (8.6 g/l + 0.3 g/l + 0.33 g/l)</t>
  </si>
  <si>
    <t>natrijum hlorid, kalijum hlorid, kalcijum hlorid, natrijum laktat (Hartmanov rastvor), boca plastična 1000 ml</t>
  </si>
  <si>
    <t>Hartmanov rastvor B.  Braun</t>
  </si>
  <si>
    <t>1000 ml (6 g/l + 0,4 g/l + 0,27g/l + 6,24 g/l)</t>
  </si>
  <si>
    <t>kalijum-hlorid 1 mmol/ml, 100 ml</t>
  </si>
  <si>
    <t>Kalijum hlorid 7,45 
B. Braun</t>
  </si>
  <si>
    <t>100 ml (1 mmol/ml)</t>
  </si>
  <si>
    <t>natrijum hlorid 0,9% (fiziološki rastvor), boca plastična 100 ml</t>
  </si>
  <si>
    <t>Natrijum hlorid 0,9% 
B. Braun</t>
  </si>
  <si>
    <t>B. Braun Melsungen AG, Nemačka;
S.C. B. Braun Pharmaceuticals S.A., Rumunija;
B. Braun Medical SA, Španija</t>
  </si>
  <si>
    <t>100 ml (9 g/l)</t>
  </si>
  <si>
    <t>natrijum hlorid 0,9% (fiziološki rastvor), boca plastična 250 ml</t>
  </si>
  <si>
    <t>250 ml (9 g/l)</t>
  </si>
  <si>
    <t>natrijum hlorid 0,9% (fiziološki rastvor), boca plastična 1000 ml</t>
  </si>
  <si>
    <t>1000 ml (9g/l)</t>
  </si>
  <si>
    <t>gentamicin 240 mg</t>
  </si>
  <si>
    <t>Gentamicin B. Braun</t>
  </si>
  <si>
    <t>B. Braun Medical SA, Španija</t>
  </si>
  <si>
    <t>240 mg/80 ml</t>
  </si>
  <si>
    <t>flukonazol 400 mg</t>
  </si>
  <si>
    <t>Fluconazole B. Braun</t>
  </si>
  <si>
    <t>400 mg/200 ml</t>
  </si>
  <si>
    <t>kontejner plastični</t>
  </si>
  <si>
    <t>remifentanil 1 mg</t>
  </si>
  <si>
    <t>Remifentanil B. Braun</t>
  </si>
  <si>
    <t>Hameln RDS A.S., Slovačka</t>
  </si>
  <si>
    <t>prašak za koncentrat za rastvor za injekciju/infuziju</t>
  </si>
  <si>
    <t>1 mg</t>
  </si>
  <si>
    <t>remifentanil 5 mg</t>
  </si>
  <si>
    <t>5 mg</t>
  </si>
  <si>
    <t>propofol 2% 1000 mg</t>
  </si>
  <si>
    <t>Propofol Lipuro 2%</t>
  </si>
  <si>
    <t>1000 mg/50 ml</t>
  </si>
  <si>
    <t>paracetamol 500 mg</t>
  </si>
  <si>
    <t>Paracetamol B. Braun</t>
  </si>
  <si>
    <t>voda za injekcije 100 ml</t>
  </si>
  <si>
    <t>Voda za injekcije B. Braun</t>
  </si>
  <si>
    <t>rastvarač za parenteralnu upotrebu</t>
  </si>
  <si>
    <t>100 ml</t>
  </si>
  <si>
    <t>voda za injekcije 250 ml</t>
  </si>
  <si>
    <t>250 ml</t>
  </si>
  <si>
    <t>voda za injekcije 500 ml</t>
  </si>
  <si>
    <t>B BRAUN ADRIA RSRB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</si>
</sst>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8" fillId="0" borderId="0"/>
    <xf numFmtId="0" fontId="10" fillId="3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49" fontId="9" fillId="0" borderId="1" xfId="5" applyNumberFormat="1" applyFont="1" applyFill="1" applyBorder="1" applyAlignment="1">
      <alignment horizontal="center" vertical="center" wrapText="1"/>
    </xf>
    <xf numFmtId="164" fontId="9" fillId="0" borderId="1" xfId="5" applyNumberFormat="1" applyFont="1" applyFill="1" applyBorder="1" applyAlignment="1">
      <alignment horizontal="center" vertical="center" wrapText="1"/>
    </xf>
    <xf numFmtId="4" fontId="9" fillId="0" borderId="1" xfId="2" applyNumberFormat="1" applyFont="1" applyFill="1" applyBorder="1" applyAlignment="1">
      <alignment horizontal="center" vertical="center" wrapText="1"/>
    </xf>
    <xf numFmtId="0" fontId="9" fillId="0" borderId="1" xfId="11" applyFont="1" applyFill="1" applyBorder="1" applyAlignment="1" applyProtection="1">
      <alignment horizontal="center" vertical="center" wrapText="1"/>
    </xf>
    <xf numFmtId="164" fontId="9" fillId="0" borderId="1" xfId="11" applyNumberFormat="1" applyFont="1" applyFill="1" applyBorder="1" applyAlignment="1" applyProtection="1">
      <alignment horizontal="center" vertical="center" wrapText="1"/>
    </xf>
    <xf numFmtId="4" fontId="9" fillId="0" borderId="1" xfId="7" applyNumberFormat="1" applyFont="1" applyFill="1" applyBorder="1" applyAlignment="1">
      <alignment horizontal="center" vertical="center" wrapText="1"/>
    </xf>
    <xf numFmtId="164" fontId="9" fillId="0" borderId="1" xfId="7" applyNumberFormat="1" applyFont="1" applyFill="1" applyBorder="1" applyAlignment="1">
      <alignment horizontal="center" vertical="center" wrapText="1"/>
    </xf>
    <xf numFmtId="4" fontId="1" fillId="0" borderId="1" xfId="1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3" fontId="9" fillId="0" borderId="5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2">
    <cellStyle name="Good" xfId="10" builtinId="26"/>
    <cellStyle name="Hyperlink" xfId="11" builtinId="8"/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38"/>
  <sheetViews>
    <sheetView tabSelected="1" topLeftCell="A19" workbookViewId="0">
      <selection activeCell="J26" sqref="J26"/>
    </sheetView>
  </sheetViews>
  <sheetFormatPr defaultRowHeight="15" x14ac:dyDescent="0.25"/>
  <cols>
    <col min="2" max="2" width="19" customWidth="1"/>
    <col min="3" max="3" width="11.85546875" customWidth="1"/>
    <col min="4" max="4" width="16.7109375" customWidth="1"/>
    <col min="5" max="5" width="15" customWidth="1"/>
    <col min="6" max="6" width="13.140625" customWidth="1"/>
    <col min="7" max="7" width="20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0.100000000000001" customHeight="1" x14ac:dyDescent="0.25">
      <c r="A2" s="30" t="s">
        <v>89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4" spans="1:14" ht="33.75" customHeight="1" x14ac:dyDescent="0.25">
      <c r="A4" s="21" t="s">
        <v>4</v>
      </c>
      <c r="B4" s="21" t="s">
        <v>0</v>
      </c>
      <c r="C4" s="21" t="s">
        <v>1</v>
      </c>
      <c r="D4" s="21" t="s">
        <v>5</v>
      </c>
      <c r="E4" s="21" t="s">
        <v>6</v>
      </c>
      <c r="F4" s="21" t="s">
        <v>2</v>
      </c>
      <c r="G4" s="21" t="s">
        <v>9</v>
      </c>
      <c r="H4" s="21" t="s">
        <v>7</v>
      </c>
      <c r="I4" s="21" t="s">
        <v>26</v>
      </c>
      <c r="J4" s="21" t="s">
        <v>8</v>
      </c>
      <c r="K4" s="21" t="s">
        <v>3</v>
      </c>
      <c r="L4" s="21" t="s">
        <v>10</v>
      </c>
      <c r="M4" s="21" t="s">
        <v>11</v>
      </c>
      <c r="N4" s="31" t="s">
        <v>12</v>
      </c>
    </row>
    <row r="5" spans="1:14" ht="1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31"/>
    </row>
    <row r="6" spans="1:14" ht="96" x14ac:dyDescent="0.25">
      <c r="A6" s="8">
        <v>59</v>
      </c>
      <c r="B6" s="9" t="s">
        <v>27</v>
      </c>
      <c r="C6" s="10">
        <v>179355</v>
      </c>
      <c r="D6" s="9" t="s">
        <v>28</v>
      </c>
      <c r="E6" s="9" t="s">
        <v>29</v>
      </c>
      <c r="F6" s="5" t="s">
        <v>17</v>
      </c>
      <c r="G6" s="5" t="s">
        <v>30</v>
      </c>
      <c r="H6" s="5" t="s">
        <v>18</v>
      </c>
      <c r="I6" s="8"/>
      <c r="J6" s="20">
        <v>683.07</v>
      </c>
      <c r="K6" s="3">
        <f>I6*J6</f>
        <v>0</v>
      </c>
      <c r="L6" s="4">
        <v>0.1</v>
      </c>
      <c r="M6" s="3">
        <f>K6*L6</f>
        <v>0</v>
      </c>
      <c r="N6" s="3">
        <f>K6+M6</f>
        <v>0</v>
      </c>
    </row>
    <row r="7" spans="1:14" ht="60" x14ac:dyDescent="0.25">
      <c r="A7" s="8">
        <v>73</v>
      </c>
      <c r="B7" s="5" t="s">
        <v>31</v>
      </c>
      <c r="C7" s="6">
        <v>173306</v>
      </c>
      <c r="D7" s="5" t="s">
        <v>32</v>
      </c>
      <c r="E7" s="7" t="s">
        <v>33</v>
      </c>
      <c r="F7" s="5" t="s">
        <v>17</v>
      </c>
      <c r="G7" s="5" t="s">
        <v>34</v>
      </c>
      <c r="H7" s="5" t="s">
        <v>18</v>
      </c>
      <c r="I7" s="8"/>
      <c r="J7" s="20">
        <v>59.76</v>
      </c>
      <c r="K7" s="3">
        <f t="shared" ref="K7:K26" si="0">I7*J7</f>
        <v>0</v>
      </c>
      <c r="L7" s="4">
        <v>0.1</v>
      </c>
      <c r="M7" s="3">
        <f t="shared" ref="M7:M26" si="1">K7*L7</f>
        <v>0</v>
      </c>
      <c r="N7" s="3">
        <f t="shared" ref="N7:N26" si="2">K7+M7</f>
        <v>0</v>
      </c>
    </row>
    <row r="8" spans="1:14" ht="156" x14ac:dyDescent="0.25">
      <c r="A8" s="26">
        <v>85</v>
      </c>
      <c r="B8" s="28" t="s">
        <v>35</v>
      </c>
      <c r="C8" s="11">
        <v>171320</v>
      </c>
      <c r="D8" s="7" t="s">
        <v>36</v>
      </c>
      <c r="E8" s="7" t="s">
        <v>37</v>
      </c>
      <c r="F8" s="5" t="s">
        <v>20</v>
      </c>
      <c r="G8" s="5" t="s">
        <v>38</v>
      </c>
      <c r="H8" s="5" t="s">
        <v>21</v>
      </c>
      <c r="I8" s="8"/>
      <c r="J8" s="20">
        <v>1.7</v>
      </c>
      <c r="K8" s="3">
        <f t="shared" si="0"/>
        <v>0</v>
      </c>
      <c r="L8" s="4">
        <v>0.1</v>
      </c>
      <c r="M8" s="3">
        <f t="shared" si="1"/>
        <v>0</v>
      </c>
      <c r="N8" s="3">
        <f t="shared" si="2"/>
        <v>0</v>
      </c>
    </row>
    <row r="9" spans="1:14" ht="156" x14ac:dyDescent="0.25">
      <c r="A9" s="27"/>
      <c r="B9" s="29"/>
      <c r="C9" s="11">
        <v>171321</v>
      </c>
      <c r="D9" s="7" t="s">
        <v>36</v>
      </c>
      <c r="E9" s="7" t="s">
        <v>39</v>
      </c>
      <c r="F9" s="5" t="s">
        <v>20</v>
      </c>
      <c r="G9" s="5" t="s">
        <v>40</v>
      </c>
      <c r="H9" s="5" t="s">
        <v>21</v>
      </c>
      <c r="I9" s="8"/>
      <c r="J9" s="20">
        <v>1.7</v>
      </c>
      <c r="K9" s="3">
        <f t="shared" si="0"/>
        <v>0</v>
      </c>
      <c r="L9" s="4">
        <v>0.1</v>
      </c>
      <c r="M9" s="3">
        <f t="shared" si="1"/>
        <v>0</v>
      </c>
      <c r="N9" s="3">
        <f t="shared" si="2"/>
        <v>0</v>
      </c>
    </row>
    <row r="10" spans="1:14" ht="168" x14ac:dyDescent="0.25">
      <c r="A10" s="26">
        <v>86</v>
      </c>
      <c r="B10" s="28" t="s">
        <v>41</v>
      </c>
      <c r="C10" s="11">
        <v>171323</v>
      </c>
      <c r="D10" s="7" t="s">
        <v>42</v>
      </c>
      <c r="E10" s="7" t="s">
        <v>37</v>
      </c>
      <c r="F10" s="5" t="s">
        <v>20</v>
      </c>
      <c r="G10" s="5" t="s">
        <v>43</v>
      </c>
      <c r="H10" s="5" t="s">
        <v>21</v>
      </c>
      <c r="I10" s="8"/>
      <c r="J10" s="20">
        <v>1.8</v>
      </c>
      <c r="K10" s="3">
        <f t="shared" si="0"/>
        <v>0</v>
      </c>
      <c r="L10" s="4">
        <v>0.1</v>
      </c>
      <c r="M10" s="3">
        <f t="shared" si="1"/>
        <v>0</v>
      </c>
      <c r="N10" s="3">
        <f t="shared" si="2"/>
        <v>0</v>
      </c>
    </row>
    <row r="11" spans="1:14" ht="168" x14ac:dyDescent="0.25">
      <c r="A11" s="27"/>
      <c r="B11" s="29"/>
      <c r="C11" s="11">
        <v>171324</v>
      </c>
      <c r="D11" s="7" t="s">
        <v>42</v>
      </c>
      <c r="E11" s="7" t="s">
        <v>37</v>
      </c>
      <c r="F11" s="5" t="s">
        <v>20</v>
      </c>
      <c r="G11" s="5" t="s">
        <v>44</v>
      </c>
      <c r="H11" s="5" t="s">
        <v>21</v>
      </c>
      <c r="I11" s="8"/>
      <c r="J11" s="20">
        <v>1.8</v>
      </c>
      <c r="K11" s="3">
        <f t="shared" si="0"/>
        <v>0</v>
      </c>
      <c r="L11" s="4">
        <v>0.1</v>
      </c>
      <c r="M11" s="3">
        <f t="shared" si="1"/>
        <v>0</v>
      </c>
      <c r="N11" s="3">
        <f t="shared" si="2"/>
        <v>0</v>
      </c>
    </row>
    <row r="12" spans="1:14" ht="72" x14ac:dyDescent="0.25">
      <c r="A12" s="8">
        <v>91</v>
      </c>
      <c r="B12" s="9" t="s">
        <v>45</v>
      </c>
      <c r="C12" s="10">
        <v>175316</v>
      </c>
      <c r="D12" s="9" t="s">
        <v>46</v>
      </c>
      <c r="E12" s="7" t="s">
        <v>37</v>
      </c>
      <c r="F12" s="5" t="s">
        <v>17</v>
      </c>
      <c r="G12" s="5" t="s">
        <v>47</v>
      </c>
      <c r="H12" s="5" t="s">
        <v>18</v>
      </c>
      <c r="I12" s="8"/>
      <c r="J12" s="20">
        <v>150</v>
      </c>
      <c r="K12" s="3">
        <f t="shared" si="0"/>
        <v>0</v>
      </c>
      <c r="L12" s="4">
        <v>0.1</v>
      </c>
      <c r="M12" s="3">
        <f t="shared" si="1"/>
        <v>0</v>
      </c>
      <c r="N12" s="3">
        <f t="shared" si="2"/>
        <v>0</v>
      </c>
    </row>
    <row r="13" spans="1:14" ht="84" x14ac:dyDescent="0.25">
      <c r="A13" s="8">
        <v>94</v>
      </c>
      <c r="B13" s="9" t="s">
        <v>48</v>
      </c>
      <c r="C13" s="10">
        <v>175321</v>
      </c>
      <c r="D13" s="9" t="s">
        <v>49</v>
      </c>
      <c r="E13" s="7" t="s">
        <v>33</v>
      </c>
      <c r="F13" s="5" t="s">
        <v>17</v>
      </c>
      <c r="G13" s="5" t="s">
        <v>50</v>
      </c>
      <c r="H13" s="5" t="s">
        <v>18</v>
      </c>
      <c r="I13" s="8"/>
      <c r="J13" s="20">
        <v>122.78</v>
      </c>
      <c r="K13" s="3">
        <f t="shared" si="0"/>
        <v>0</v>
      </c>
      <c r="L13" s="4">
        <v>0.1</v>
      </c>
      <c r="M13" s="3">
        <f t="shared" si="1"/>
        <v>0</v>
      </c>
      <c r="N13" s="3">
        <f t="shared" si="2"/>
        <v>0</v>
      </c>
    </row>
    <row r="14" spans="1:14" ht="36" x14ac:dyDescent="0.25">
      <c r="A14" s="12">
        <v>124</v>
      </c>
      <c r="B14" s="9" t="s">
        <v>51</v>
      </c>
      <c r="C14" s="10">
        <v>175335</v>
      </c>
      <c r="D14" s="9" t="s">
        <v>52</v>
      </c>
      <c r="E14" s="7" t="s">
        <v>37</v>
      </c>
      <c r="F14" s="5" t="s">
        <v>22</v>
      </c>
      <c r="G14" s="5" t="s">
        <v>53</v>
      </c>
      <c r="H14" s="5" t="s">
        <v>18</v>
      </c>
      <c r="I14" s="8"/>
      <c r="J14" s="20">
        <v>156.38</v>
      </c>
      <c r="K14" s="3">
        <f t="shared" si="0"/>
        <v>0</v>
      </c>
      <c r="L14" s="4">
        <v>0.1</v>
      </c>
      <c r="M14" s="3">
        <f t="shared" si="1"/>
        <v>0</v>
      </c>
      <c r="N14" s="3">
        <f t="shared" si="2"/>
        <v>0</v>
      </c>
    </row>
    <row r="15" spans="1:14" ht="96" x14ac:dyDescent="0.25">
      <c r="A15" s="8">
        <v>128</v>
      </c>
      <c r="B15" s="9" t="s">
        <v>54</v>
      </c>
      <c r="C15" s="10">
        <v>175312</v>
      </c>
      <c r="D15" s="9" t="s">
        <v>55</v>
      </c>
      <c r="E15" s="7" t="s">
        <v>56</v>
      </c>
      <c r="F15" s="5" t="s">
        <v>17</v>
      </c>
      <c r="G15" s="5" t="s">
        <v>57</v>
      </c>
      <c r="H15" s="5" t="s">
        <v>18</v>
      </c>
      <c r="I15" s="8"/>
      <c r="J15" s="20">
        <v>55</v>
      </c>
      <c r="K15" s="3">
        <f t="shared" si="0"/>
        <v>0</v>
      </c>
      <c r="L15" s="4">
        <v>0.1</v>
      </c>
      <c r="M15" s="3">
        <f t="shared" si="1"/>
        <v>0</v>
      </c>
      <c r="N15" s="3">
        <f t="shared" si="2"/>
        <v>0</v>
      </c>
    </row>
    <row r="16" spans="1:14" ht="60" x14ac:dyDescent="0.25">
      <c r="A16" s="8">
        <v>131</v>
      </c>
      <c r="B16" s="9" t="s">
        <v>58</v>
      </c>
      <c r="C16" s="10">
        <v>175585</v>
      </c>
      <c r="D16" s="9" t="s">
        <v>55</v>
      </c>
      <c r="E16" s="7" t="s">
        <v>33</v>
      </c>
      <c r="F16" s="5" t="s">
        <v>17</v>
      </c>
      <c r="G16" s="5" t="s">
        <v>59</v>
      </c>
      <c r="H16" s="5" t="s">
        <v>18</v>
      </c>
      <c r="I16" s="8"/>
      <c r="J16" s="20">
        <v>52.12</v>
      </c>
      <c r="K16" s="3">
        <f t="shared" si="0"/>
        <v>0</v>
      </c>
      <c r="L16" s="4">
        <v>0.1</v>
      </c>
      <c r="M16" s="3">
        <f t="shared" si="1"/>
        <v>0</v>
      </c>
      <c r="N16" s="3">
        <f t="shared" si="2"/>
        <v>0</v>
      </c>
    </row>
    <row r="17" spans="1:14" ht="24" customHeight="1" x14ac:dyDescent="0.25">
      <c r="A17" s="8">
        <v>135</v>
      </c>
      <c r="B17" s="9" t="s">
        <v>60</v>
      </c>
      <c r="C17" s="10">
        <v>175311</v>
      </c>
      <c r="D17" s="9" t="s">
        <v>55</v>
      </c>
      <c r="E17" s="7" t="s">
        <v>56</v>
      </c>
      <c r="F17" s="5" t="s">
        <v>17</v>
      </c>
      <c r="G17" s="5" t="s">
        <v>61</v>
      </c>
      <c r="H17" s="5" t="s">
        <v>18</v>
      </c>
      <c r="I17" s="8"/>
      <c r="J17" s="20">
        <v>140</v>
      </c>
      <c r="K17" s="3">
        <f t="shared" si="0"/>
        <v>0</v>
      </c>
      <c r="L17" s="4">
        <v>0.1</v>
      </c>
      <c r="M17" s="3">
        <f t="shared" si="1"/>
        <v>0</v>
      </c>
      <c r="N17" s="3">
        <f t="shared" si="2"/>
        <v>0</v>
      </c>
    </row>
    <row r="18" spans="1:14" ht="24" x14ac:dyDescent="0.25">
      <c r="A18" s="12">
        <v>237</v>
      </c>
      <c r="B18" s="13" t="s">
        <v>62</v>
      </c>
      <c r="C18" s="14">
        <v>24604</v>
      </c>
      <c r="D18" s="13" t="s">
        <v>63</v>
      </c>
      <c r="E18" s="13" t="s">
        <v>64</v>
      </c>
      <c r="F18" s="15" t="s">
        <v>17</v>
      </c>
      <c r="G18" s="5" t="s">
        <v>65</v>
      </c>
      <c r="H18" s="5" t="s">
        <v>18</v>
      </c>
      <c r="I18" s="8"/>
      <c r="J18" s="20">
        <v>300</v>
      </c>
      <c r="K18" s="3">
        <f t="shared" si="0"/>
        <v>0</v>
      </c>
      <c r="L18" s="4">
        <v>0.1</v>
      </c>
      <c r="M18" s="3">
        <f t="shared" si="1"/>
        <v>0</v>
      </c>
      <c r="N18" s="3">
        <f t="shared" si="2"/>
        <v>0</v>
      </c>
    </row>
    <row r="19" spans="1:14" ht="24" x14ac:dyDescent="0.25">
      <c r="A19" s="8">
        <v>258</v>
      </c>
      <c r="B19" s="16" t="s">
        <v>66</v>
      </c>
      <c r="C19" s="17">
        <v>327000</v>
      </c>
      <c r="D19" s="16" t="s">
        <v>67</v>
      </c>
      <c r="E19" s="13" t="s">
        <v>64</v>
      </c>
      <c r="F19" s="5" t="s">
        <v>17</v>
      </c>
      <c r="G19" s="5" t="s">
        <v>68</v>
      </c>
      <c r="H19" s="5" t="s">
        <v>69</v>
      </c>
      <c r="I19" s="8"/>
      <c r="J19" s="20">
        <v>780</v>
      </c>
      <c r="K19" s="3">
        <f t="shared" si="0"/>
        <v>0</v>
      </c>
      <c r="L19" s="4">
        <v>0.1</v>
      </c>
      <c r="M19" s="3">
        <f t="shared" si="1"/>
        <v>0</v>
      </c>
      <c r="N19" s="3">
        <f t="shared" si="2"/>
        <v>0</v>
      </c>
    </row>
    <row r="20" spans="1:14" ht="36" customHeight="1" x14ac:dyDescent="0.25">
      <c r="A20" s="8">
        <v>314</v>
      </c>
      <c r="B20" s="18" t="s">
        <v>70</v>
      </c>
      <c r="C20" s="19">
        <v>87623</v>
      </c>
      <c r="D20" s="16" t="s">
        <v>71</v>
      </c>
      <c r="E20" s="18" t="s">
        <v>72</v>
      </c>
      <c r="F20" s="18" t="s">
        <v>73</v>
      </c>
      <c r="G20" s="5" t="s">
        <v>74</v>
      </c>
      <c r="H20" s="5" t="s">
        <v>16</v>
      </c>
      <c r="I20" s="8"/>
      <c r="J20" s="20">
        <v>331.58</v>
      </c>
      <c r="K20" s="3">
        <f t="shared" si="0"/>
        <v>0</v>
      </c>
      <c r="L20" s="4">
        <v>0.1</v>
      </c>
      <c r="M20" s="3">
        <f t="shared" si="1"/>
        <v>0</v>
      </c>
      <c r="N20" s="3">
        <f t="shared" si="2"/>
        <v>0</v>
      </c>
    </row>
    <row r="21" spans="1:14" ht="60" x14ac:dyDescent="0.25">
      <c r="A21" s="8">
        <v>316</v>
      </c>
      <c r="B21" s="18" t="s">
        <v>75</v>
      </c>
      <c r="C21" s="19">
        <v>87625</v>
      </c>
      <c r="D21" s="16" t="s">
        <v>71</v>
      </c>
      <c r="E21" s="18" t="s">
        <v>72</v>
      </c>
      <c r="F21" s="18" t="s">
        <v>73</v>
      </c>
      <c r="G21" s="5" t="s">
        <v>76</v>
      </c>
      <c r="H21" s="5" t="s">
        <v>16</v>
      </c>
      <c r="I21" s="8"/>
      <c r="J21" s="20">
        <v>1569.04</v>
      </c>
      <c r="K21" s="3">
        <f t="shared" si="0"/>
        <v>0</v>
      </c>
      <c r="L21" s="4">
        <v>0.1</v>
      </c>
      <c r="M21" s="3">
        <f t="shared" si="1"/>
        <v>0</v>
      </c>
      <c r="N21" s="3">
        <f t="shared" si="2"/>
        <v>0</v>
      </c>
    </row>
    <row r="22" spans="1:14" ht="157.5" customHeight="1" x14ac:dyDescent="0.25">
      <c r="A22" s="8">
        <v>321</v>
      </c>
      <c r="B22" s="5" t="s">
        <v>77</v>
      </c>
      <c r="C22" s="6">
        <v>80433</v>
      </c>
      <c r="D22" s="5" t="s">
        <v>78</v>
      </c>
      <c r="E22" s="7" t="s">
        <v>37</v>
      </c>
      <c r="F22" s="5" t="s">
        <v>23</v>
      </c>
      <c r="G22" s="5" t="s">
        <v>79</v>
      </c>
      <c r="H22" s="5" t="s">
        <v>18</v>
      </c>
      <c r="I22" s="8"/>
      <c r="J22" s="20">
        <v>978.11</v>
      </c>
      <c r="K22" s="3">
        <f t="shared" si="0"/>
        <v>0</v>
      </c>
      <c r="L22" s="4">
        <v>0.1</v>
      </c>
      <c r="M22" s="3">
        <f t="shared" si="1"/>
        <v>0</v>
      </c>
      <c r="N22" s="3">
        <f t="shared" si="2"/>
        <v>0</v>
      </c>
    </row>
    <row r="23" spans="1:14" ht="24" x14ac:dyDescent="0.25">
      <c r="A23" s="12">
        <v>336</v>
      </c>
      <c r="B23" s="9" t="s">
        <v>80</v>
      </c>
      <c r="C23" s="10">
        <v>88333</v>
      </c>
      <c r="D23" s="9" t="s">
        <v>81</v>
      </c>
      <c r="E23" s="9" t="s">
        <v>64</v>
      </c>
      <c r="F23" s="5" t="s">
        <v>17</v>
      </c>
      <c r="G23" s="5" t="s">
        <v>24</v>
      </c>
      <c r="H23" s="5" t="s">
        <v>69</v>
      </c>
      <c r="I23" s="8"/>
      <c r="J23" s="20">
        <v>136</v>
      </c>
      <c r="K23" s="3">
        <f t="shared" si="0"/>
        <v>0</v>
      </c>
      <c r="L23" s="4">
        <v>0.1</v>
      </c>
      <c r="M23" s="3">
        <f t="shared" si="1"/>
        <v>0</v>
      </c>
      <c r="N23" s="3">
        <f t="shared" si="2"/>
        <v>0</v>
      </c>
    </row>
    <row r="24" spans="1:14" ht="60" x14ac:dyDescent="0.25">
      <c r="A24" s="8">
        <v>373</v>
      </c>
      <c r="B24" s="9" t="s">
        <v>82</v>
      </c>
      <c r="C24" s="10">
        <v>176000</v>
      </c>
      <c r="D24" s="9" t="s">
        <v>83</v>
      </c>
      <c r="E24" s="7" t="s">
        <v>33</v>
      </c>
      <c r="F24" s="5" t="s">
        <v>84</v>
      </c>
      <c r="G24" s="5" t="s">
        <v>85</v>
      </c>
      <c r="H24" s="5" t="s">
        <v>18</v>
      </c>
      <c r="I24" s="8"/>
      <c r="J24" s="20">
        <v>73.47</v>
      </c>
      <c r="K24" s="3">
        <f t="shared" si="0"/>
        <v>0</v>
      </c>
      <c r="L24" s="4">
        <v>0.1</v>
      </c>
      <c r="M24" s="3">
        <f t="shared" si="1"/>
        <v>0</v>
      </c>
      <c r="N24" s="3">
        <f t="shared" si="2"/>
        <v>0</v>
      </c>
    </row>
    <row r="25" spans="1:14" ht="60" x14ac:dyDescent="0.25">
      <c r="A25" s="8">
        <v>374</v>
      </c>
      <c r="B25" s="9" t="s">
        <v>86</v>
      </c>
      <c r="C25" s="10">
        <v>176001</v>
      </c>
      <c r="D25" s="9" t="s">
        <v>83</v>
      </c>
      <c r="E25" s="7" t="s">
        <v>33</v>
      </c>
      <c r="F25" s="5" t="s">
        <v>84</v>
      </c>
      <c r="G25" s="5" t="s">
        <v>87</v>
      </c>
      <c r="H25" s="5" t="s">
        <v>18</v>
      </c>
      <c r="I25" s="8"/>
      <c r="J25" s="20">
        <v>77.55</v>
      </c>
      <c r="K25" s="3">
        <f t="shared" si="0"/>
        <v>0</v>
      </c>
      <c r="L25" s="4">
        <v>0.1</v>
      </c>
      <c r="M25" s="3">
        <f t="shared" si="1"/>
        <v>0</v>
      </c>
      <c r="N25" s="3">
        <f t="shared" si="2"/>
        <v>0</v>
      </c>
    </row>
    <row r="26" spans="1:14" ht="60" x14ac:dyDescent="0.25">
      <c r="A26" s="8">
        <v>375</v>
      </c>
      <c r="B26" s="9" t="s">
        <v>88</v>
      </c>
      <c r="C26" s="10">
        <v>176002</v>
      </c>
      <c r="D26" s="9" t="s">
        <v>83</v>
      </c>
      <c r="E26" s="7" t="s">
        <v>33</v>
      </c>
      <c r="F26" s="5" t="s">
        <v>84</v>
      </c>
      <c r="G26" s="5" t="s">
        <v>19</v>
      </c>
      <c r="H26" s="5" t="s">
        <v>18</v>
      </c>
      <c r="I26" s="8"/>
      <c r="J26" s="20">
        <v>92.95</v>
      </c>
      <c r="K26" s="3">
        <f t="shared" si="0"/>
        <v>0</v>
      </c>
      <c r="L26" s="4">
        <v>0.1</v>
      </c>
      <c r="M26" s="3">
        <f t="shared" si="1"/>
        <v>0</v>
      </c>
      <c r="N26" s="3">
        <f t="shared" si="2"/>
        <v>0</v>
      </c>
    </row>
    <row r="27" spans="1:14" x14ac:dyDescent="0.25">
      <c r="A27" s="23" t="s">
        <v>13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  <c r="N27" s="2">
        <f>SUM(K6:K26)</f>
        <v>0</v>
      </c>
    </row>
    <row r="28" spans="1:14" x14ac:dyDescent="0.25">
      <c r="A28" s="23" t="s">
        <v>14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5"/>
      <c r="N28" s="2">
        <f>SUM(M6:M26)</f>
        <v>0</v>
      </c>
    </row>
    <row r="29" spans="1:14" x14ac:dyDescent="0.25">
      <c r="A29" s="23" t="s">
        <v>25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5"/>
      <c r="N29" s="2">
        <f>N27*1.1</f>
        <v>0</v>
      </c>
    </row>
    <row r="38" spans="14:14" x14ac:dyDescent="0.25">
      <c r="N38" s="1"/>
    </row>
  </sheetData>
  <mergeCells count="23">
    <mergeCell ref="A29:M29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  <mergeCell ref="F4:F5"/>
    <mergeCell ref="A27:M27"/>
    <mergeCell ref="A28:M28"/>
    <mergeCell ref="A8:A9"/>
    <mergeCell ref="B8:B9"/>
    <mergeCell ref="A10:A11"/>
    <mergeCell ref="B10:B11"/>
  </mergeCells>
  <pageMargins left="0" right="0" top="0.75" bottom="0.75" header="0.3" footer="0.3"/>
  <pageSetup paperSize="9" scale="7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2021-10-28T13:25:46Z</cp:lastPrinted>
  <dcterms:created xsi:type="dcterms:W3CDTF">2021-08-30T13:00:38Z</dcterms:created>
  <dcterms:modified xsi:type="dcterms:W3CDTF">2022-03-28T14:07:15Z</dcterms:modified>
</cp:coreProperties>
</file>