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 Makler" sheetId="1" r:id="rId1"/>
  </sheets>
  <definedNames/>
  <calcPr fullCalcOnLoad="1"/>
</workbook>
</file>

<file path=xl/sharedStrings.xml><?xml version="1.0" encoding="utf-8"?>
<sst xmlns="http://schemas.openxmlformats.org/spreadsheetml/2006/main" count="445" uniqueCount="241">
  <si>
    <t xml:space="preserve">ПРИЛОГ 1 УГОВОРА - СПЕЦИФИКАЦИЈА </t>
  </si>
  <si>
    <t>Назив партије/ставке</t>
  </si>
  <si>
    <t>Назив добављача: Makler d.o.o.</t>
  </si>
  <si>
    <t>Интрамедуларни клин за преломе горњег окрајка фемура - Тип 1</t>
  </si>
  <si>
    <t>Ставка 1/1</t>
  </si>
  <si>
    <t>Интрамедуларни клин за проксималну трансфиксацију бутне кости  од титанијумске легуре, дужине 170 до 240 mm -кратка верзија, са могућношћу диманичког и статичког закључавања, проксимална трансфиксација под углом 130 степени са могућношћу аугментације коштаним цементом кроз главеновратно сечиво</t>
  </si>
  <si>
    <t>ком.</t>
  </si>
  <si>
    <t>Ставка 1/2</t>
  </si>
  <si>
    <t>Интрамедуларни клин за проксималну трансфиксацију бутне кости  од титанијумске легуре, дужине од 300 до 420 mm ( раст између величина од 2 cm) - дуга верзија са могућношћу динамичког и статичког закључавања; проксимална трансфиксација под углом 130 степени са могућношћу аугментације коштаним цементом кроз главеновратно сечиво</t>
  </si>
  <si>
    <t>Ставка 1/3</t>
  </si>
  <si>
    <t>Припадајући завртањ за дистално закључавање различитих дужина 16 - 100 mm</t>
  </si>
  <si>
    <t>Ставка 1/4</t>
  </si>
  <si>
    <t>Канулирано, перфорирано, хеликоидно сечиво овалног антиротационог тела,  дужине 75-130 mm, од титанијума</t>
  </si>
  <si>
    <t>Ставка 1/5</t>
  </si>
  <si>
    <t>Завршна капа са или без екстензије</t>
  </si>
  <si>
    <t>Ставка 1/6</t>
  </si>
  <si>
    <t>Сет инструмената и канила за пласирање коштаног цемента за аугментацију</t>
  </si>
  <si>
    <t>Ставка 1/7</t>
  </si>
  <si>
    <t>Коштани цемент ниске вискозности компатибилан са сетом инструмената за пласирање</t>
  </si>
  <si>
    <t>УКУПНО ЗА ПАРТИЈУ 1 :</t>
  </si>
  <si>
    <t>Завршна капа</t>
  </si>
  <si>
    <t>Спирална оштрица за ретроградни феморални клин дужине 45-100 mm</t>
  </si>
  <si>
    <t>Завршна капа за за закључавање спиралне оштрице нулте екстензије</t>
  </si>
  <si>
    <t>Закључавајући завртањ промера 5 mm, од 26 до 100 mm</t>
  </si>
  <si>
    <t>Закључавајући завртањ промера 6 mm, од 26 до 100 mm</t>
  </si>
  <si>
    <t>Анатомски закривљен, канулирани титанијумски интрамедуларни клин за тибију са мултипланарним закључавањем у проксималном и дисталном делу, распона дебљина од 8 - 13 mm, дужине 255-465 mm</t>
  </si>
  <si>
    <t xml:space="preserve">Закључавајући спонгиозни завртањ промера 5 mm, </t>
  </si>
  <si>
    <t>Закључавајући завртањи промера 4 или 5 mm</t>
  </si>
  <si>
    <t>Закључавајућа анатомска, компресивна плоча за проксимални фемур са куком за закључавајуће канулиране завртње од 7.3 mm у проксималном делу а са комбинованом отворима на телу плочице за кортикалне завртње од 4.5 mm и завртње са закључавајућом главом од 5.0 mm, од 2 до 18 отвора.</t>
  </si>
  <si>
    <t>Завртњи са закључавајућом главом од 5.0 mm,од челика, разних дужина.</t>
  </si>
  <si>
    <t>Канулирани завртњи са закључавајућом главом од 7.3 mm,од челика, разних дужина.</t>
  </si>
  <si>
    <t>Кортикални завртањи 4,5 mm, разних величина</t>
  </si>
  <si>
    <t>Закључавајућа анатомска, компресивна плоча за дијафизу фемура са комбинованом рупом за кортикалне завртње од 4,5 mm и завртње са закључавајућом главом од 5.0 mm, од 6 до 24 отвора</t>
  </si>
  <si>
    <t>Закључавајућа анатомска, компресивна плоча за дистални фемур са комбинованом рупом за кортикалне завртње 4.5 mm и завртње са закључавајућом главом од 5.0 mm, од 5 до 13 отвора</t>
  </si>
  <si>
    <t>Кортикални завртањ 4,5 mm, разних величина</t>
  </si>
  <si>
    <t>Закључавајућа анатомска, компресивна плоча за проксималну тибију (латерална страна) са комбинованом рупом за кортикалне завртње од 4,5 mm и завртње са закључавајућом главом од 5.0 mm, од 5 до 13 отвора</t>
  </si>
  <si>
    <t>Закључавајућа анатомска, плоча за проксималну тибију (латерална страна)  са комбинованом рупом за кортикалне завртње од 3,5 mm и завртње са закључавајућом главом од 3,5 mm, од 4 до 16 отвора</t>
  </si>
  <si>
    <t>Завртњи са закључавајућом главом од 3.5 mm,од челика, разних дужина.</t>
  </si>
  <si>
    <t>Кортикални завртањ 3,5 mm, разних величина</t>
  </si>
  <si>
    <t>Закључавајућа анатомска, плоча за проксималну тибију (медијална страна)  са комбинованом рупом за кортикалне завртње од 3,5mm  и завртњима са закључавајућом главом од 3,5 mm, од 4 до 18 отвора</t>
  </si>
  <si>
    <t>Закључавајућа анатомска, компресивна плоча за дијафизу тибије са комбинованом рупом за кортикалне завртње од 4,5mm и завртње са закључавајућом главом од 5.0 mm, од 2 до 24 отвора</t>
  </si>
  <si>
    <t>Завртњи са закључавајућом главом од 5.0 мм,од челика, разних дужина.</t>
  </si>
  <si>
    <t xml:space="preserve">Закључавајућа анатомска, компресивна плоча за дисталну тибију (медијална страна) са комбинованом рупом за кортикалне завртње 3,5 mm и завртње са закључавајућом главом од 3,5 mm, од 4 до 14 отвора </t>
  </si>
  <si>
    <t>Закључавајућа анатомска, компресивна плоча за дисталну тибију (латерална страна) са комбинованом рупом за кортикалне завртње 3,5 mm и завртње са закључавајућом главом од 3,5 mm, од 5 до 21 отвора</t>
  </si>
  <si>
    <t>Закључавајућа анатомска плоча за медијалну остеотомију тибије,од титанијума , са комбинованом рупом за кортикалне завртње 4,5 mm и завртње са закључавајућом главом  од 5 mm, од 3 или 4 отвора у врату плоче лечење компликација прелома</t>
  </si>
  <si>
    <t>Завртњи са закључавајућом главом од 5.0 mm,од титанијума, разних дужина.</t>
  </si>
  <si>
    <t>Кабл за фиксацију перипротетских прелома дебљине 1,7 mm(могућност избора са плочом или без плоче)</t>
  </si>
  <si>
    <t>Окце за кабл за фиксацију перипротетских прелома за плоче система 5.0 mm</t>
  </si>
  <si>
    <t>ИЗНОС ПДВ-а</t>
  </si>
  <si>
    <t>Број партије</t>
  </si>
  <si>
    <t>DePuy Synthes, Swiss</t>
  </si>
  <si>
    <t xml:space="preserve">LCP Proximal Femoral Hook Plate,                        242.*** </t>
  </si>
  <si>
    <t>Cannulated Locking Screw 7.3 mm, 02.207.0**</t>
  </si>
  <si>
    <t>LCP Plate 4.5/5.0, broad,              226.***</t>
  </si>
  <si>
    <t xml:space="preserve">LCP-DF 4.5/5.0,                         222.2** </t>
  </si>
  <si>
    <t>LCP-PLT 4.5/5.0,                      222.2**</t>
  </si>
  <si>
    <t>LCP Proximal Tibial Plate 3.5,          239.***</t>
  </si>
  <si>
    <t>LCP Medial Proximal Tibial Plate 3.5,   239.9**</t>
  </si>
  <si>
    <t>LCP Plate 4.5/5.0, narrow,              224.***</t>
  </si>
  <si>
    <t>LCP Medial Distal Tibial Plate,  02.112.5**</t>
  </si>
  <si>
    <t>Cerclage Cable with Crimp, 298.801.01</t>
  </si>
  <si>
    <t>CerclageFix for LCP 4.5/5.0,    281.002</t>
  </si>
  <si>
    <t>TomoFix™,                                  440.83*</t>
  </si>
  <si>
    <t xml:space="preserve"> Заштићени назив понуђеног добра </t>
  </si>
  <si>
    <t xml:space="preserve"> Јединична цена</t>
  </si>
  <si>
    <t xml:space="preserve">  Укупна цена без ПДВ-a</t>
  </si>
  <si>
    <t xml:space="preserve"> Износ ПДВ-a</t>
  </si>
  <si>
    <t xml:space="preserve">PFNA – Proximal Femoral Nail,      </t>
  </si>
  <si>
    <t>472.***S</t>
  </si>
  <si>
    <t xml:space="preserve">PFNA – Proximal Femoral Nail                               </t>
  </si>
  <si>
    <t>04.02*.***S,                                     472.***S</t>
  </si>
  <si>
    <t>Locking ScrewStardrive®</t>
  </si>
  <si>
    <t>04.005.***</t>
  </si>
  <si>
    <t>PFNA Blade, perforated</t>
  </si>
  <si>
    <t>04.027.***S</t>
  </si>
  <si>
    <t>PFNA End Cap</t>
  </si>
  <si>
    <t>Trauma Needle Kit</t>
  </si>
  <si>
    <t>**.702.***S</t>
  </si>
  <si>
    <t xml:space="preserve">  Traumacem V+ Cement Kit</t>
  </si>
  <si>
    <t>07.702.040S</t>
  </si>
  <si>
    <t>Партија 2 - Интрамедуларни клин за преломе горњег окрајка фемура - Тип 2</t>
  </si>
  <si>
    <t>Ставка 2/1</t>
  </si>
  <si>
    <t>Интрамедуларни клин за проксималну трансфиксацију бутне кости, дужине 170мм, 200мм и 235мм (лево-десни), кратка верзија, проксималног дијаметра 15.66мм, пречника 9 - 12мм, са могућношћу статичког и динамичког дисталног закључавања као и аугментације коштаним цементом, проксимална трансфиксација под углом од130 степени са закључавајућим механизмом који се већ налази у клину, титанијум, стерилни</t>
  </si>
  <si>
    <t>TFN-Advanced™ Proximal Femoral Nail</t>
  </si>
  <si>
    <t>04.037.***S</t>
  </si>
  <si>
    <t>Ставка 2/2</t>
  </si>
  <si>
    <t>Интрамедуларни клин за проксималну трансфиксацију бутне кости, дужине 260мм до 480мм (лево-десни, раст између величина - 2 цм), дуга верзија, проксималног дијаметра 15.66мм, пречника 9 - 14мм, са могућношћу статичког и динамичког дисталног закључавања као и аугментације коштаним цементом, проксимална трансфиксација под углом од130 степени са закључавајућим механизмом који се већ налази у клину, титанијум, стерилни</t>
  </si>
  <si>
    <t>Ставка 2/3</t>
  </si>
  <si>
    <t>Канулирано, перфорирано, хеликоидно сечиво,  дужине 70-130 mm, титанијум, стерилно</t>
  </si>
  <si>
    <t>TFNA Helical Blades, perforated</t>
  </si>
  <si>
    <t>04.038.***S</t>
  </si>
  <si>
    <t>Ставка 2/4</t>
  </si>
  <si>
    <t>Канулиран, перфориран, главеновратни шраф,  дужине 70-130 mm, титанијум, стерилан</t>
  </si>
  <si>
    <t>TFNA Screws, perforated</t>
  </si>
  <si>
    <t>Ставка 2/5</t>
  </si>
  <si>
    <t>Закључавајући завртањ, дијаметра 5мм, за дистално закључавање клина, различитих дужина 26 - 100 mm</t>
  </si>
  <si>
    <t>Ставка 2/6</t>
  </si>
  <si>
    <t>TFNA End Cap</t>
  </si>
  <si>
    <t>Ставка 2/7</t>
  </si>
  <si>
    <t>Ставка 2/8</t>
  </si>
  <si>
    <t>Ставка 2/9</t>
  </si>
  <si>
    <t>Сет шприцева за пласирање цемента</t>
  </si>
  <si>
    <t>TRAUMACEM V+ Syringe Kit</t>
  </si>
  <si>
    <t>03.702.150S</t>
  </si>
  <si>
    <t>УКУПНО ЗА ПАРТИЈУ 2 :</t>
  </si>
  <si>
    <t>Партија 8 - Интрамедуларни клин за преломе  фемура - Тип 1</t>
  </si>
  <si>
    <t>Ставка 8/1</t>
  </si>
  <si>
    <t>Анатомски закривљен, канулирани титанијумски интрамедуларни клин за фемур, ретроградно антероградни за ангуларну стабилност, распона дужина од 160 - 480 mm, дебљина од 9 - 15 mm, уз могућност избора варијанте закључавања са два паралелна завртња у дистални део клина или закључавање у дистални део уз помоћ спиралне оштрице</t>
  </si>
  <si>
    <t>Expert R/AFN</t>
  </si>
  <si>
    <t>04.013.***</t>
  </si>
  <si>
    <t>Ставка 8/2</t>
  </si>
  <si>
    <t>Spiral Blade for R/AFN</t>
  </si>
  <si>
    <t>04.013.0**</t>
  </si>
  <si>
    <t>Ставка 8/3</t>
  </si>
  <si>
    <t>Expert™ End Cap for Spiral Blade</t>
  </si>
  <si>
    <t>Ставка 8/4</t>
  </si>
  <si>
    <t>Ставка 8/5</t>
  </si>
  <si>
    <t>Locking Screw Stardrive®</t>
  </si>
  <si>
    <t>Ставка 8/6</t>
  </si>
  <si>
    <t>Expert™ End Cap</t>
  </si>
  <si>
    <t>04.003.***</t>
  </si>
  <si>
    <t>УКУПНО ЗА ПАРТИЈУ 8 :</t>
  </si>
  <si>
    <t>Партија 12 - Интрамедуларни клин за преломе  тибије - Тип 1</t>
  </si>
  <si>
    <t>Ставка 12/1</t>
  </si>
  <si>
    <t>Expert™ Tibial Nail</t>
  </si>
  <si>
    <t xml:space="preserve"> 04.004.***</t>
  </si>
  <si>
    <t>Ставка 12/2</t>
  </si>
  <si>
    <t>Cancellous Bone Locking Screw Stardrive®</t>
  </si>
  <si>
    <t>04.015.5xx</t>
  </si>
  <si>
    <t>Ставка 12/3</t>
  </si>
  <si>
    <t>Ставка 12/4</t>
  </si>
  <si>
    <t>Expert End Cap f/TibNails</t>
  </si>
  <si>
    <t>04.004.***</t>
  </si>
  <si>
    <t>УКУПНО ЗА ПАРТИЈУ 12:</t>
  </si>
  <si>
    <t>Партија 17 - Плоче за фиксацију прелома доњих екстремитета - Тип 1</t>
  </si>
  <si>
    <t>Ставка 17/1</t>
  </si>
  <si>
    <t xml:space="preserve">242.*** </t>
  </si>
  <si>
    <t>Locking Screw 5.0 mm,            213.3**</t>
  </si>
  <si>
    <t>213.3**</t>
  </si>
  <si>
    <t>02.207.0**</t>
  </si>
  <si>
    <t>Cortex Screw 4.5 mm,              214.8**</t>
  </si>
  <si>
    <t>214.8**</t>
  </si>
  <si>
    <t>УКУПНО ЗА СТАВКУ 17/1 :</t>
  </si>
  <si>
    <t>Ставка 17/2</t>
  </si>
  <si>
    <t>226.***</t>
  </si>
  <si>
    <t>УКУПНО ЗА СТАВКУ 17/2 :</t>
  </si>
  <si>
    <t>Ставка 17/3</t>
  </si>
  <si>
    <t xml:space="preserve">222.2** </t>
  </si>
  <si>
    <t>УКУПНО ЗА СТАВКУ 17/3 :</t>
  </si>
  <si>
    <t>Ставка 17/4</t>
  </si>
  <si>
    <t>УКУПНО ЗА СТАВКУ 17/4 :</t>
  </si>
  <si>
    <t>Ставка 17/5</t>
  </si>
  <si>
    <t>239.***</t>
  </si>
  <si>
    <t>Locking Screw  3.5 mm,           213.0**</t>
  </si>
  <si>
    <t>213.0**</t>
  </si>
  <si>
    <t>Cortex Screw 3.5 mm,             204.8**</t>
  </si>
  <si>
    <t>204.8**</t>
  </si>
  <si>
    <t>УКУПНО ЗА СТАВКУ 17/5 :</t>
  </si>
  <si>
    <t>Ставка 17/6</t>
  </si>
  <si>
    <t>239.9**</t>
  </si>
  <si>
    <t>УКУПНО ЗА СТАВКУ 17/6 :</t>
  </si>
  <si>
    <t>Ставка 17/7</t>
  </si>
  <si>
    <t>224.***</t>
  </si>
  <si>
    <t>УКУПНО ЗА СТАВКУ 17/7 :</t>
  </si>
  <si>
    <t>Ставка 17/8</t>
  </si>
  <si>
    <t>02.112.5**</t>
  </si>
  <si>
    <t>УКУПНО ЗА СТАВКУ 17/8 :</t>
  </si>
  <si>
    <t>Ставка 17/9</t>
  </si>
  <si>
    <t>LCP Distal Tibial Plate 3.5,         241.4**</t>
  </si>
  <si>
    <t>241.4**</t>
  </si>
  <si>
    <t>УКУПНО ЗА СТАВКУ 17/9 :</t>
  </si>
  <si>
    <t>Ставка 17/10</t>
  </si>
  <si>
    <t>440.83*</t>
  </si>
  <si>
    <t>Locking Screw 5.0 mm,            413.3**</t>
  </si>
  <si>
    <t>413.3**</t>
  </si>
  <si>
    <t>Cortex Screw 4.5 mm,              414.8**</t>
  </si>
  <si>
    <t>414.8**</t>
  </si>
  <si>
    <t>УКУПНО ЗА СТАВКУ 17/10 :</t>
  </si>
  <si>
    <t>Ставка 17/11</t>
  </si>
  <si>
    <t>298.801.01</t>
  </si>
  <si>
    <t>УКУПНО ЗА СТАВКУ 17/11 :</t>
  </si>
  <si>
    <t>УКУПНО ЗА ПАРТИЈУ 17 :</t>
  </si>
  <si>
    <t>Партија 23 - Динамичка клин плоча од титанијума за (стабилизацију ) - фиксацију прелома врата бутне кости</t>
  </si>
  <si>
    <t>23/1</t>
  </si>
  <si>
    <t>Комплет стерилних имплантата за прелом врата бутне кости који обухватају плочицу са једном рупом од 130 степени; канулирани завртањ пречника 10мм дужине од 75 до 130мм и антиротациони завртањ пречника 6,4мм, дужине од 75 до 130мм, израђени од титанијума</t>
  </si>
  <si>
    <t>Implant Kit, for Femoral Neck System</t>
  </si>
  <si>
    <t>04.168.***S</t>
  </si>
  <si>
    <t>23/2</t>
  </si>
  <si>
    <t>Закључавајући завртањ, пречника 5мм, дужине 30-60мм, титанијумски</t>
  </si>
  <si>
    <t>413.***</t>
  </si>
  <si>
    <t>УКУПНО ЗА ПАРТИЈУ 23:</t>
  </si>
  <si>
    <t xml:space="preserve"> Укупна цена са ПДВ-ом</t>
  </si>
  <si>
    <t xml:space="preserve"> Произвођач</t>
  </si>
  <si>
    <t>УКУПНА ВРЕДНОСТ УГОВОРА БЕЗ ПДВ-а</t>
  </si>
  <si>
    <t>УКУПНА ВРЕДНОСТ УГОВОРА СА ПДВ-ом</t>
  </si>
  <si>
    <t xml:space="preserve"> Јединица мере</t>
  </si>
  <si>
    <t xml:space="preserve"> Количина</t>
  </si>
  <si>
    <t xml:space="preserve"> Стопа 
ПДВ-a</t>
  </si>
  <si>
    <t>Шифра</t>
  </si>
  <si>
    <t>КПП</t>
  </si>
  <si>
    <t>Каталошки број</t>
  </si>
  <si>
    <t>BP21001</t>
  </si>
  <si>
    <t>BP21002</t>
  </si>
  <si>
    <t>BP21003</t>
  </si>
  <si>
    <t>BP21004</t>
  </si>
  <si>
    <t>BP21005</t>
  </si>
  <si>
    <t>BP21006</t>
  </si>
  <si>
    <t>BP21007</t>
  </si>
  <si>
    <t>BP21008</t>
  </si>
  <si>
    <t>BP21009</t>
  </si>
  <si>
    <t>BP21010</t>
  </si>
  <si>
    <t>BP21011</t>
  </si>
  <si>
    <t>BP21012</t>
  </si>
  <si>
    <t>BP21013</t>
  </si>
  <si>
    <t>BP21043</t>
  </si>
  <si>
    <t>BP21044</t>
  </si>
  <si>
    <t>BP21045</t>
  </si>
  <si>
    <t>BP21046</t>
  </si>
  <si>
    <t>BP21060</t>
  </si>
  <si>
    <t>BP21061</t>
  </si>
  <si>
    <t>BP21062</t>
  </si>
  <si>
    <t>BP21079</t>
  </si>
  <si>
    <t>BP21080</t>
  </si>
  <si>
    <t>BP21081</t>
  </si>
  <si>
    <t>BP21082</t>
  </si>
  <si>
    <t>BP21083</t>
  </si>
  <si>
    <t>BP21084</t>
  </si>
  <si>
    <t>BP21085</t>
  </si>
  <si>
    <t>BP21086</t>
  </si>
  <si>
    <t>BP21087</t>
  </si>
  <si>
    <t>BP21088</t>
  </si>
  <si>
    <t>BP21089</t>
  </si>
  <si>
    <t>BP21090</t>
  </si>
  <si>
    <t>BP21091</t>
  </si>
  <si>
    <t>BP21092</t>
  </si>
  <si>
    <t>BP21093</t>
  </si>
  <si>
    <t>BP21094</t>
  </si>
  <si>
    <t>BP21095</t>
  </si>
  <si>
    <t>BP21096</t>
  </si>
  <si>
    <t>BP21097</t>
  </si>
  <si>
    <t>BP21154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</si>
</sst>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231F2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2EFD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55" borderId="19" xfId="0" applyFont="1" applyFill="1" applyBorder="1" applyAlignment="1">
      <alignment vertical="center" wrapText="1"/>
    </xf>
    <xf numFmtId="0" fontId="60" fillId="55" borderId="19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3" fontId="60" fillId="0" borderId="19" xfId="0" applyNumberFormat="1" applyFont="1" applyBorder="1" applyAlignment="1">
      <alignment horizontal="center" vertical="center"/>
    </xf>
    <xf numFmtId="4" fontId="60" fillId="0" borderId="19" xfId="0" applyNumberFormat="1" applyFont="1" applyBorder="1" applyAlignment="1">
      <alignment horizontal="center" vertical="center"/>
    </xf>
    <xf numFmtId="9" fontId="60" fillId="0" borderId="19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4" fontId="59" fillId="55" borderId="19" xfId="0" applyNumberFormat="1" applyFont="1" applyFill="1" applyBorder="1" applyAlignment="1">
      <alignment horizontal="center" vertical="center" wrapText="1"/>
    </xf>
    <xf numFmtId="4" fontId="60" fillId="55" borderId="19" xfId="0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4" fontId="61" fillId="55" borderId="19" xfId="0" applyNumberFormat="1" applyFont="1" applyFill="1" applyBorder="1" applyAlignment="1">
      <alignment horizontal="center" vertical="center" wrapText="1"/>
    </xf>
    <xf numFmtId="4" fontId="58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61" fillId="0" borderId="19" xfId="0" applyFont="1" applyBorder="1" applyAlignment="1">
      <alignment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58" fillId="0" borderId="19" xfId="0" applyFont="1" applyBorder="1" applyAlignment="1">
      <alignment horizontal="right" vertical="center" wrapText="1"/>
    </xf>
    <xf numFmtId="0" fontId="61" fillId="56" borderId="19" xfId="0" applyFont="1" applyFill="1" applyBorder="1" applyAlignment="1">
      <alignment horizontal="right" vertical="center" wrapText="1"/>
    </xf>
    <xf numFmtId="4" fontId="58" fillId="0" borderId="19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61" fillId="57" borderId="19" xfId="0" applyFont="1" applyFill="1" applyBorder="1" applyAlignment="1">
      <alignment vertical="center"/>
    </xf>
    <xf numFmtId="0" fontId="59" fillId="0" borderId="19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8" fillId="0" borderId="19" xfId="0" applyFont="1" applyBorder="1" applyAlignment="1">
      <alignment horizontal="center" vertical="center" wrapText="1"/>
    </xf>
    <xf numFmtId="0" fontId="61" fillId="57" borderId="19" xfId="0" applyFont="1" applyFill="1" applyBorder="1" applyAlignment="1">
      <alignment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4" fontId="61" fillId="55" borderId="19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79">
      <selection activeCell="D89" sqref="D89"/>
    </sheetView>
  </sheetViews>
  <sheetFormatPr defaultColWidth="9.140625" defaultRowHeight="12.75"/>
  <cols>
    <col min="3" max="3" width="35.00390625" style="0" customWidth="1"/>
    <col min="4" max="4" width="15.57421875" style="0" customWidth="1"/>
    <col min="5" max="5" width="15.00390625" style="0" customWidth="1"/>
    <col min="6" max="6" width="15.140625" style="0" customWidth="1"/>
    <col min="7" max="7" width="14.00390625" style="0" customWidth="1"/>
    <col min="8" max="8" width="14.140625" style="0" customWidth="1"/>
    <col min="9" max="9" width="12.57421875" style="0" customWidth="1"/>
    <col min="10" max="10" width="11.00390625" style="0" customWidth="1"/>
    <col min="11" max="11" width="10.00390625" style="0" customWidth="1"/>
    <col min="12" max="12" width="15.140625" style="0" customWidth="1"/>
    <col min="13" max="13" width="9.57421875" style="0" customWidth="1"/>
    <col min="14" max="14" width="12.140625" style="0" customWidth="1"/>
    <col min="15" max="15" width="15.28125" style="0" customWidth="1"/>
    <col min="16" max="16" width="12.28125" style="0" customWidth="1"/>
  </cols>
  <sheetData>
    <row r="1" spans="1:13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1"/>
      <c r="L3" s="1"/>
      <c r="M3" s="2"/>
    </row>
    <row r="6" spans="1:15" ht="38.25" customHeight="1">
      <c r="A6" s="3" t="s">
        <v>49</v>
      </c>
      <c r="B6" s="35" t="s">
        <v>1</v>
      </c>
      <c r="C6" s="35"/>
      <c r="D6" s="3" t="s">
        <v>198</v>
      </c>
      <c r="E6" s="3" t="s">
        <v>199</v>
      </c>
      <c r="F6" s="3" t="s">
        <v>63</v>
      </c>
      <c r="G6" s="3" t="s">
        <v>200</v>
      </c>
      <c r="H6" s="3" t="s">
        <v>192</v>
      </c>
      <c r="I6" s="3" t="s">
        <v>195</v>
      </c>
      <c r="J6" s="24" t="s">
        <v>196</v>
      </c>
      <c r="K6" s="3" t="s">
        <v>64</v>
      </c>
      <c r="L6" s="3" t="s">
        <v>65</v>
      </c>
      <c r="M6" s="3" t="s">
        <v>197</v>
      </c>
      <c r="N6" s="3" t="s">
        <v>66</v>
      </c>
      <c r="O6" s="3" t="s">
        <v>191</v>
      </c>
    </row>
    <row r="7" spans="1:15" ht="16.5" customHeight="1">
      <c r="A7" s="30">
        <v>1</v>
      </c>
      <c r="B7" s="36" t="s">
        <v>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90">
      <c r="A8" s="30"/>
      <c r="B8" s="4" t="s">
        <v>4</v>
      </c>
      <c r="C8" s="5" t="s">
        <v>5</v>
      </c>
      <c r="D8" s="25" t="s">
        <v>201</v>
      </c>
      <c r="E8" s="5"/>
      <c r="F8" s="6" t="s">
        <v>67</v>
      </c>
      <c r="G8" s="4" t="s">
        <v>68</v>
      </c>
      <c r="H8" s="4" t="s">
        <v>50</v>
      </c>
      <c r="I8" s="7" t="s">
        <v>6</v>
      </c>
      <c r="J8" s="8"/>
      <c r="K8" s="9">
        <v>52000</v>
      </c>
      <c r="L8" s="9">
        <f>J8*K8</f>
        <v>0</v>
      </c>
      <c r="M8" s="10">
        <v>0.1</v>
      </c>
      <c r="N8" s="9">
        <f>L8*M8</f>
        <v>0</v>
      </c>
      <c r="O8" s="9">
        <f>L8+N8</f>
        <v>0</v>
      </c>
    </row>
    <row r="9" spans="1:15" ht="101.25">
      <c r="A9" s="30"/>
      <c r="B9" s="4" t="s">
        <v>7</v>
      </c>
      <c r="C9" s="5" t="s">
        <v>8</v>
      </c>
      <c r="D9" s="25" t="s">
        <v>202</v>
      </c>
      <c r="E9" s="5"/>
      <c r="F9" s="6" t="s">
        <v>69</v>
      </c>
      <c r="G9" s="4" t="s">
        <v>70</v>
      </c>
      <c r="H9" s="4" t="s">
        <v>50</v>
      </c>
      <c r="I9" s="7" t="s">
        <v>6</v>
      </c>
      <c r="J9" s="11"/>
      <c r="K9" s="9">
        <v>61000</v>
      </c>
      <c r="L9" s="9">
        <f aca="true" t="shared" si="0" ref="L9:L14">J9*K9</f>
        <v>0</v>
      </c>
      <c r="M9" s="10">
        <v>0.1</v>
      </c>
      <c r="N9" s="9">
        <f aca="true" t="shared" si="1" ref="N9:N14">L9*M9</f>
        <v>0</v>
      </c>
      <c r="O9" s="9">
        <f aca="true" t="shared" si="2" ref="O9:O14">L9+N9</f>
        <v>0</v>
      </c>
    </row>
    <row r="10" spans="1:15" ht="33.75">
      <c r="A10" s="30"/>
      <c r="B10" s="4" t="s">
        <v>9</v>
      </c>
      <c r="C10" s="5" t="s">
        <v>10</v>
      </c>
      <c r="D10" s="25" t="s">
        <v>203</v>
      </c>
      <c r="E10" s="5"/>
      <c r="F10" s="6" t="s">
        <v>71</v>
      </c>
      <c r="G10" s="6" t="s">
        <v>72</v>
      </c>
      <c r="H10" s="4" t="s">
        <v>50</v>
      </c>
      <c r="I10" s="7" t="s">
        <v>6</v>
      </c>
      <c r="J10" s="8"/>
      <c r="K10" s="9">
        <v>4000</v>
      </c>
      <c r="L10" s="9">
        <f t="shared" si="0"/>
        <v>0</v>
      </c>
      <c r="M10" s="10">
        <v>0.1</v>
      </c>
      <c r="N10" s="9">
        <f t="shared" si="1"/>
        <v>0</v>
      </c>
      <c r="O10" s="9">
        <f t="shared" si="2"/>
        <v>0</v>
      </c>
    </row>
    <row r="11" spans="1:15" ht="33.75">
      <c r="A11" s="30"/>
      <c r="B11" s="4" t="s">
        <v>11</v>
      </c>
      <c r="C11" s="5" t="s">
        <v>12</v>
      </c>
      <c r="D11" s="25" t="s">
        <v>204</v>
      </c>
      <c r="E11" s="5"/>
      <c r="F11" s="6" t="s">
        <v>73</v>
      </c>
      <c r="G11" s="4" t="s">
        <v>74</v>
      </c>
      <c r="H11" s="4" t="s">
        <v>50</v>
      </c>
      <c r="I11" s="7" t="s">
        <v>6</v>
      </c>
      <c r="J11" s="8"/>
      <c r="K11" s="9">
        <v>43000</v>
      </c>
      <c r="L11" s="9">
        <f t="shared" si="0"/>
        <v>0</v>
      </c>
      <c r="M11" s="10">
        <v>0.1</v>
      </c>
      <c r="N11" s="9">
        <f t="shared" si="1"/>
        <v>0</v>
      </c>
      <c r="O11" s="9">
        <f t="shared" si="2"/>
        <v>0</v>
      </c>
    </row>
    <row r="12" spans="1:15" ht="20.25" customHeight="1">
      <c r="A12" s="30"/>
      <c r="B12" s="4" t="s">
        <v>13</v>
      </c>
      <c r="C12" s="5" t="s">
        <v>14</v>
      </c>
      <c r="D12" s="25" t="s">
        <v>205</v>
      </c>
      <c r="E12" s="5"/>
      <c r="F12" s="6" t="s">
        <v>75</v>
      </c>
      <c r="G12" s="4" t="s">
        <v>74</v>
      </c>
      <c r="H12" s="4" t="s">
        <v>50</v>
      </c>
      <c r="I12" s="7" t="s">
        <v>6</v>
      </c>
      <c r="J12" s="8"/>
      <c r="K12" s="9">
        <v>4500</v>
      </c>
      <c r="L12" s="9">
        <f t="shared" si="0"/>
        <v>0</v>
      </c>
      <c r="M12" s="10">
        <v>0.1</v>
      </c>
      <c r="N12" s="9">
        <f t="shared" si="1"/>
        <v>0</v>
      </c>
      <c r="O12" s="9">
        <f t="shared" si="2"/>
        <v>0</v>
      </c>
    </row>
    <row r="13" spans="1:15" ht="22.5">
      <c r="A13" s="30"/>
      <c r="B13" s="4" t="s">
        <v>15</v>
      </c>
      <c r="C13" s="5" t="s">
        <v>16</v>
      </c>
      <c r="D13" s="25" t="s">
        <v>206</v>
      </c>
      <c r="E13" s="5"/>
      <c r="F13" s="6" t="s">
        <v>76</v>
      </c>
      <c r="G13" s="4" t="s">
        <v>77</v>
      </c>
      <c r="H13" s="4" t="s">
        <v>50</v>
      </c>
      <c r="I13" s="7" t="s">
        <v>6</v>
      </c>
      <c r="J13" s="11"/>
      <c r="K13" s="9">
        <v>15000</v>
      </c>
      <c r="L13" s="9">
        <f t="shared" si="0"/>
        <v>0</v>
      </c>
      <c r="M13" s="10">
        <v>0.2</v>
      </c>
      <c r="N13" s="9">
        <f t="shared" si="1"/>
        <v>0</v>
      </c>
      <c r="O13" s="9">
        <f t="shared" si="2"/>
        <v>0</v>
      </c>
    </row>
    <row r="14" spans="1:15" ht="33.75">
      <c r="A14" s="30"/>
      <c r="B14" s="4" t="s">
        <v>17</v>
      </c>
      <c r="C14" s="5" t="s">
        <v>18</v>
      </c>
      <c r="D14" s="25" t="s">
        <v>207</v>
      </c>
      <c r="E14" s="5"/>
      <c r="F14" s="6" t="s">
        <v>78</v>
      </c>
      <c r="G14" s="4" t="s">
        <v>79</v>
      </c>
      <c r="H14" s="4" t="s">
        <v>50</v>
      </c>
      <c r="I14" s="7" t="s">
        <v>6</v>
      </c>
      <c r="J14" s="11"/>
      <c r="K14" s="9">
        <v>18000</v>
      </c>
      <c r="L14" s="9">
        <f t="shared" si="0"/>
        <v>0</v>
      </c>
      <c r="M14" s="10">
        <v>0.2</v>
      </c>
      <c r="N14" s="9">
        <f t="shared" si="1"/>
        <v>0</v>
      </c>
      <c r="O14" s="9">
        <f t="shared" si="2"/>
        <v>0</v>
      </c>
    </row>
    <row r="15" spans="1:15" ht="15.75" customHeight="1">
      <c r="A15" s="30"/>
      <c r="B15" s="28" t="s">
        <v>19</v>
      </c>
      <c r="C15" s="28"/>
      <c r="D15" s="28"/>
      <c r="E15" s="28"/>
      <c r="F15" s="28"/>
      <c r="G15" s="28"/>
      <c r="H15" s="28"/>
      <c r="I15" s="28"/>
      <c r="J15" s="28"/>
      <c r="K15" s="28"/>
      <c r="L15" s="12">
        <f>SUM(L8:L14)</f>
        <v>0</v>
      </c>
      <c r="M15" s="37">
        <f>SUM(N8:N14)</f>
        <v>0</v>
      </c>
      <c r="N15" s="37"/>
      <c r="O15" s="13">
        <f>SUM(O8:O14)</f>
        <v>0</v>
      </c>
    </row>
    <row r="16" spans="1:15" ht="15.75" customHeight="1">
      <c r="A16" s="30">
        <v>2</v>
      </c>
      <c r="B16" s="36" t="s">
        <v>80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3.75">
      <c r="A17" s="30"/>
      <c r="B17" s="4" t="s">
        <v>81</v>
      </c>
      <c r="C17" s="5" t="s">
        <v>82</v>
      </c>
      <c r="D17" s="25" t="s">
        <v>208</v>
      </c>
      <c r="E17" s="5"/>
      <c r="F17" s="14" t="s">
        <v>83</v>
      </c>
      <c r="G17" s="4" t="s">
        <v>84</v>
      </c>
      <c r="H17" s="4" t="s">
        <v>50</v>
      </c>
      <c r="I17" s="7" t="s">
        <v>6</v>
      </c>
      <c r="J17" s="15"/>
      <c r="K17" s="9">
        <v>84000</v>
      </c>
      <c r="L17" s="16">
        <f>J17*K17</f>
        <v>0</v>
      </c>
      <c r="M17" s="10">
        <v>0.1</v>
      </c>
      <c r="N17" s="16">
        <f>L17*M17</f>
        <v>0</v>
      </c>
      <c r="O17" s="17">
        <f>L17+N17</f>
        <v>0</v>
      </c>
    </row>
    <row r="18" spans="1:15" ht="123.75">
      <c r="A18" s="30"/>
      <c r="B18" s="4" t="s">
        <v>85</v>
      </c>
      <c r="C18" s="5" t="s">
        <v>86</v>
      </c>
      <c r="D18" s="25" t="s">
        <v>209</v>
      </c>
      <c r="E18" s="5"/>
      <c r="F18" s="14" t="s">
        <v>83</v>
      </c>
      <c r="G18" s="4" t="s">
        <v>84</v>
      </c>
      <c r="H18" s="4" t="s">
        <v>50</v>
      </c>
      <c r="I18" s="7" t="s">
        <v>6</v>
      </c>
      <c r="J18" s="15"/>
      <c r="K18" s="9">
        <v>103500</v>
      </c>
      <c r="L18" s="16">
        <f aca="true" t="shared" si="3" ref="L18:L25">J18*K18</f>
        <v>0</v>
      </c>
      <c r="M18" s="10">
        <v>0.1</v>
      </c>
      <c r="N18" s="16">
        <f aca="true" t="shared" si="4" ref="N18:N25">L18*M18</f>
        <v>0</v>
      </c>
      <c r="O18" s="17">
        <f aca="true" t="shared" si="5" ref="O18:O25">L18+N18</f>
        <v>0</v>
      </c>
    </row>
    <row r="19" spans="1:15" ht="33.75">
      <c r="A19" s="30"/>
      <c r="B19" s="4" t="s">
        <v>87</v>
      </c>
      <c r="C19" s="5" t="s">
        <v>88</v>
      </c>
      <c r="D19" s="25" t="s">
        <v>210</v>
      </c>
      <c r="E19" s="5"/>
      <c r="F19" s="14" t="s">
        <v>89</v>
      </c>
      <c r="G19" s="4" t="s">
        <v>90</v>
      </c>
      <c r="H19" s="4" t="s">
        <v>50</v>
      </c>
      <c r="I19" s="7" t="s">
        <v>6</v>
      </c>
      <c r="J19" s="15"/>
      <c r="K19" s="9">
        <v>24000</v>
      </c>
      <c r="L19" s="16">
        <f t="shared" si="3"/>
        <v>0</v>
      </c>
      <c r="M19" s="10">
        <v>0.1</v>
      </c>
      <c r="N19" s="16">
        <f t="shared" si="4"/>
        <v>0</v>
      </c>
      <c r="O19" s="17">
        <f t="shared" si="5"/>
        <v>0</v>
      </c>
    </row>
    <row r="20" spans="1:15" ht="33.75">
      <c r="A20" s="30"/>
      <c r="B20" s="4" t="s">
        <v>91</v>
      </c>
      <c r="C20" s="5" t="s">
        <v>92</v>
      </c>
      <c r="D20" s="25" t="s">
        <v>211</v>
      </c>
      <c r="E20" s="5"/>
      <c r="F20" s="14" t="s">
        <v>93</v>
      </c>
      <c r="G20" s="4" t="s">
        <v>90</v>
      </c>
      <c r="H20" s="4" t="s">
        <v>50</v>
      </c>
      <c r="I20" s="7" t="s">
        <v>6</v>
      </c>
      <c r="J20" s="15"/>
      <c r="K20" s="9">
        <v>24000</v>
      </c>
      <c r="L20" s="16">
        <f t="shared" si="3"/>
        <v>0</v>
      </c>
      <c r="M20" s="10">
        <v>0.1</v>
      </c>
      <c r="N20" s="16">
        <f t="shared" si="4"/>
        <v>0</v>
      </c>
      <c r="O20" s="17">
        <f t="shared" si="5"/>
        <v>0</v>
      </c>
    </row>
    <row r="21" spans="1:15" ht="33.75">
      <c r="A21" s="30"/>
      <c r="B21" s="4" t="s">
        <v>94</v>
      </c>
      <c r="C21" s="5" t="s">
        <v>95</v>
      </c>
      <c r="D21" s="25" t="s">
        <v>203</v>
      </c>
      <c r="E21" s="5"/>
      <c r="F21" s="6" t="s">
        <v>71</v>
      </c>
      <c r="G21" s="6" t="s">
        <v>72</v>
      </c>
      <c r="H21" s="4" t="s">
        <v>50</v>
      </c>
      <c r="I21" s="7" t="s">
        <v>6</v>
      </c>
      <c r="J21" s="15"/>
      <c r="K21" s="9">
        <v>4000</v>
      </c>
      <c r="L21" s="16">
        <f t="shared" si="3"/>
        <v>0</v>
      </c>
      <c r="M21" s="10">
        <v>0.1</v>
      </c>
      <c r="N21" s="16">
        <f t="shared" si="4"/>
        <v>0</v>
      </c>
      <c r="O21" s="17">
        <f t="shared" si="5"/>
        <v>0</v>
      </c>
    </row>
    <row r="22" spans="1:15" ht="24.75" customHeight="1">
      <c r="A22" s="30"/>
      <c r="B22" s="4" t="s">
        <v>96</v>
      </c>
      <c r="C22" s="5" t="s">
        <v>14</v>
      </c>
      <c r="D22" s="25" t="s">
        <v>212</v>
      </c>
      <c r="E22" s="5"/>
      <c r="F22" s="6" t="s">
        <v>97</v>
      </c>
      <c r="G22" s="4" t="s">
        <v>90</v>
      </c>
      <c r="H22" s="4" t="s">
        <v>50</v>
      </c>
      <c r="I22" s="7" t="s">
        <v>6</v>
      </c>
      <c r="J22" s="15"/>
      <c r="K22" s="9">
        <v>9000</v>
      </c>
      <c r="L22" s="16">
        <f t="shared" si="3"/>
        <v>0</v>
      </c>
      <c r="M22" s="10">
        <v>0.1</v>
      </c>
      <c r="N22" s="16">
        <f t="shared" si="4"/>
        <v>0</v>
      </c>
      <c r="O22" s="17">
        <f t="shared" si="5"/>
        <v>0</v>
      </c>
    </row>
    <row r="23" spans="1:15" ht="22.5">
      <c r="A23" s="30"/>
      <c r="B23" s="4" t="s">
        <v>98</v>
      </c>
      <c r="C23" s="5" t="s">
        <v>16</v>
      </c>
      <c r="D23" s="25" t="s">
        <v>206</v>
      </c>
      <c r="E23" s="5"/>
      <c r="F23" s="6" t="s">
        <v>76</v>
      </c>
      <c r="G23" s="4" t="s">
        <v>77</v>
      </c>
      <c r="H23" s="4" t="s">
        <v>50</v>
      </c>
      <c r="I23" s="7" t="s">
        <v>6</v>
      </c>
      <c r="J23" s="15"/>
      <c r="K23" s="9">
        <v>15000</v>
      </c>
      <c r="L23" s="16">
        <f t="shared" si="3"/>
        <v>0</v>
      </c>
      <c r="M23" s="10">
        <v>0.2</v>
      </c>
      <c r="N23" s="16">
        <f t="shared" si="4"/>
        <v>0</v>
      </c>
      <c r="O23" s="17">
        <f t="shared" si="5"/>
        <v>0</v>
      </c>
    </row>
    <row r="24" spans="1:15" ht="33.75">
      <c r="A24" s="30"/>
      <c r="B24" s="4" t="s">
        <v>99</v>
      </c>
      <c r="C24" s="5" t="s">
        <v>18</v>
      </c>
      <c r="D24" s="25" t="s">
        <v>207</v>
      </c>
      <c r="E24" s="5"/>
      <c r="F24" s="6" t="s">
        <v>78</v>
      </c>
      <c r="G24" s="4" t="s">
        <v>79</v>
      </c>
      <c r="H24" s="4" t="s">
        <v>50</v>
      </c>
      <c r="I24" s="7" t="s">
        <v>6</v>
      </c>
      <c r="J24" s="15"/>
      <c r="K24" s="9">
        <v>18000</v>
      </c>
      <c r="L24" s="16">
        <f t="shared" si="3"/>
        <v>0</v>
      </c>
      <c r="M24" s="10">
        <v>0.2</v>
      </c>
      <c r="N24" s="16">
        <f t="shared" si="4"/>
        <v>0</v>
      </c>
      <c r="O24" s="17">
        <f t="shared" si="5"/>
        <v>0</v>
      </c>
    </row>
    <row r="25" spans="1:15" ht="23.25" customHeight="1">
      <c r="A25" s="30"/>
      <c r="B25" s="4" t="s">
        <v>100</v>
      </c>
      <c r="C25" s="5" t="s">
        <v>101</v>
      </c>
      <c r="D25" s="25" t="s">
        <v>213</v>
      </c>
      <c r="E25" s="5"/>
      <c r="F25" s="14" t="s">
        <v>102</v>
      </c>
      <c r="G25" s="18" t="s">
        <v>103</v>
      </c>
      <c r="H25" s="4" t="s">
        <v>50</v>
      </c>
      <c r="I25" s="7" t="s">
        <v>6</v>
      </c>
      <c r="J25" s="15"/>
      <c r="K25" s="9">
        <v>15000</v>
      </c>
      <c r="L25" s="16">
        <f t="shared" si="3"/>
        <v>0</v>
      </c>
      <c r="M25" s="10">
        <v>0.2</v>
      </c>
      <c r="N25" s="16">
        <f t="shared" si="4"/>
        <v>0</v>
      </c>
      <c r="O25" s="17">
        <f t="shared" si="5"/>
        <v>0</v>
      </c>
    </row>
    <row r="26" spans="1:15" ht="19.5" customHeight="1">
      <c r="A26" s="30"/>
      <c r="B26" s="28" t="s">
        <v>104</v>
      </c>
      <c r="C26" s="28"/>
      <c r="D26" s="28"/>
      <c r="E26" s="28"/>
      <c r="F26" s="28"/>
      <c r="G26" s="28"/>
      <c r="H26" s="28"/>
      <c r="I26" s="28"/>
      <c r="J26" s="28"/>
      <c r="K26" s="28"/>
      <c r="L26" s="19">
        <f>SUM(L17:L25)</f>
        <v>0</v>
      </c>
      <c r="M26" s="38">
        <f>SUM(N17:N25)</f>
        <v>0</v>
      </c>
      <c r="N26" s="38"/>
      <c r="O26" s="20">
        <f>SUM(O17:O25)</f>
        <v>0</v>
      </c>
    </row>
    <row r="27" spans="1:15" ht="12.75">
      <c r="A27" s="30">
        <v>8</v>
      </c>
      <c r="B27" s="36" t="s">
        <v>105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01.25">
      <c r="A28" s="30"/>
      <c r="B28" s="4" t="s">
        <v>106</v>
      </c>
      <c r="C28" s="21" t="s">
        <v>107</v>
      </c>
      <c r="D28" s="25" t="s">
        <v>214</v>
      </c>
      <c r="E28" s="21"/>
      <c r="F28" s="6" t="s">
        <v>108</v>
      </c>
      <c r="G28" s="4" t="s">
        <v>109</v>
      </c>
      <c r="H28" s="4" t="s">
        <v>50</v>
      </c>
      <c r="I28" s="7" t="s">
        <v>6</v>
      </c>
      <c r="J28" s="11"/>
      <c r="K28" s="9">
        <v>73000</v>
      </c>
      <c r="L28" s="9">
        <f aca="true" t="shared" si="6" ref="L28:L33">J28*K28</f>
        <v>0</v>
      </c>
      <c r="M28" s="10">
        <v>0.1</v>
      </c>
      <c r="N28" s="9">
        <f aca="true" t="shared" si="7" ref="N28:N33">L28*M28</f>
        <v>0</v>
      </c>
      <c r="O28" s="9">
        <f aca="true" t="shared" si="8" ref="O28:O33">L28+N28</f>
        <v>0</v>
      </c>
    </row>
    <row r="29" spans="1:15" ht="22.5">
      <c r="A29" s="30"/>
      <c r="B29" s="4" t="s">
        <v>110</v>
      </c>
      <c r="C29" s="21" t="s">
        <v>21</v>
      </c>
      <c r="D29" s="25" t="s">
        <v>215</v>
      </c>
      <c r="E29" s="21"/>
      <c r="F29" s="6" t="s">
        <v>111</v>
      </c>
      <c r="G29" s="4" t="s">
        <v>112</v>
      </c>
      <c r="H29" s="4" t="s">
        <v>50</v>
      </c>
      <c r="I29" s="7" t="s">
        <v>6</v>
      </c>
      <c r="J29" s="11"/>
      <c r="K29" s="9">
        <v>22850</v>
      </c>
      <c r="L29" s="9">
        <f t="shared" si="6"/>
        <v>0</v>
      </c>
      <c r="M29" s="10">
        <v>0.1</v>
      </c>
      <c r="N29" s="9">
        <f t="shared" si="7"/>
        <v>0</v>
      </c>
      <c r="O29" s="9">
        <f t="shared" si="8"/>
        <v>0</v>
      </c>
    </row>
    <row r="30" spans="1:15" ht="22.5">
      <c r="A30" s="30"/>
      <c r="B30" s="4" t="s">
        <v>113</v>
      </c>
      <c r="C30" s="21" t="s">
        <v>22</v>
      </c>
      <c r="D30" s="25" t="s">
        <v>216</v>
      </c>
      <c r="E30" s="21"/>
      <c r="F30" s="6" t="s">
        <v>114</v>
      </c>
      <c r="G30" s="22">
        <v>4013000</v>
      </c>
      <c r="H30" s="4" t="s">
        <v>50</v>
      </c>
      <c r="I30" s="7" t="s">
        <v>6</v>
      </c>
      <c r="J30" s="11"/>
      <c r="K30" s="9">
        <v>10000</v>
      </c>
      <c r="L30" s="9">
        <f t="shared" si="6"/>
        <v>0</v>
      </c>
      <c r="M30" s="10">
        <v>0.1</v>
      </c>
      <c r="N30" s="9">
        <f t="shared" si="7"/>
        <v>0</v>
      </c>
      <c r="O30" s="9">
        <f t="shared" si="8"/>
        <v>0</v>
      </c>
    </row>
    <row r="31" spans="1:15" ht="22.5">
      <c r="A31" s="30"/>
      <c r="B31" s="4" t="s">
        <v>115</v>
      </c>
      <c r="C31" s="21" t="s">
        <v>23</v>
      </c>
      <c r="D31" s="25" t="s">
        <v>203</v>
      </c>
      <c r="E31" s="21"/>
      <c r="F31" s="6" t="s">
        <v>71</v>
      </c>
      <c r="G31" s="4" t="s">
        <v>72</v>
      </c>
      <c r="H31" s="4" t="s">
        <v>50</v>
      </c>
      <c r="I31" s="7" t="s">
        <v>6</v>
      </c>
      <c r="J31" s="8"/>
      <c r="K31" s="9">
        <v>4000</v>
      </c>
      <c r="L31" s="9">
        <f t="shared" si="6"/>
        <v>0</v>
      </c>
      <c r="M31" s="10">
        <v>0.1</v>
      </c>
      <c r="N31" s="9">
        <f t="shared" si="7"/>
        <v>0</v>
      </c>
      <c r="O31" s="9">
        <f t="shared" si="8"/>
        <v>0</v>
      </c>
    </row>
    <row r="32" spans="1:15" ht="22.5">
      <c r="A32" s="30"/>
      <c r="B32" s="4" t="s">
        <v>116</v>
      </c>
      <c r="C32" s="21" t="s">
        <v>24</v>
      </c>
      <c r="D32" s="25" t="s">
        <v>203</v>
      </c>
      <c r="E32" s="21"/>
      <c r="F32" s="6" t="s">
        <v>117</v>
      </c>
      <c r="G32" s="4" t="s">
        <v>72</v>
      </c>
      <c r="H32" s="4" t="s">
        <v>50</v>
      </c>
      <c r="I32" s="7" t="s">
        <v>6</v>
      </c>
      <c r="J32" s="11"/>
      <c r="K32" s="9">
        <v>4000</v>
      </c>
      <c r="L32" s="9">
        <f t="shared" si="6"/>
        <v>0</v>
      </c>
      <c r="M32" s="10">
        <v>0.1</v>
      </c>
      <c r="N32" s="9">
        <f t="shared" si="7"/>
        <v>0</v>
      </c>
      <c r="O32" s="9">
        <f t="shared" si="8"/>
        <v>0</v>
      </c>
    </row>
    <row r="33" spans="1:15" ht="22.5" customHeight="1">
      <c r="A33" s="30"/>
      <c r="B33" s="4" t="s">
        <v>118</v>
      </c>
      <c r="C33" s="21" t="s">
        <v>20</v>
      </c>
      <c r="D33" s="25" t="s">
        <v>217</v>
      </c>
      <c r="E33" s="21"/>
      <c r="F33" s="6" t="s">
        <v>119</v>
      </c>
      <c r="G33" s="4" t="s">
        <v>120</v>
      </c>
      <c r="H33" s="4" t="s">
        <v>50</v>
      </c>
      <c r="I33" s="7" t="s">
        <v>6</v>
      </c>
      <c r="J33" s="11"/>
      <c r="K33" s="9">
        <v>5000</v>
      </c>
      <c r="L33" s="9">
        <f t="shared" si="6"/>
        <v>0</v>
      </c>
      <c r="M33" s="10">
        <v>0.1</v>
      </c>
      <c r="N33" s="9">
        <f t="shared" si="7"/>
        <v>0</v>
      </c>
      <c r="O33" s="9">
        <f t="shared" si="8"/>
        <v>0</v>
      </c>
    </row>
    <row r="34" spans="1:15" ht="18.75" customHeight="1">
      <c r="A34" s="30"/>
      <c r="B34" s="28" t="s">
        <v>121</v>
      </c>
      <c r="C34" s="28"/>
      <c r="D34" s="28"/>
      <c r="E34" s="28"/>
      <c r="F34" s="28"/>
      <c r="G34" s="28"/>
      <c r="H34" s="28"/>
      <c r="I34" s="28"/>
      <c r="J34" s="28"/>
      <c r="K34" s="28"/>
      <c r="L34" s="13">
        <f>SUM(L28:L33)</f>
        <v>0</v>
      </c>
      <c r="M34" s="29">
        <f>SUM(N28:N33)</f>
        <v>0</v>
      </c>
      <c r="N34" s="29"/>
      <c r="O34" s="13">
        <f>SUM(O28:O33)</f>
        <v>0</v>
      </c>
    </row>
    <row r="35" spans="1:15" ht="18" customHeight="1">
      <c r="A35" s="30">
        <v>12</v>
      </c>
      <c r="B35" s="36" t="s">
        <v>122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56.25">
      <c r="A36" s="30"/>
      <c r="B36" s="4" t="s">
        <v>123</v>
      </c>
      <c r="C36" s="21" t="s">
        <v>25</v>
      </c>
      <c r="D36" s="25" t="s">
        <v>218</v>
      </c>
      <c r="E36" s="21"/>
      <c r="F36" s="6" t="s">
        <v>124</v>
      </c>
      <c r="G36" s="4" t="s">
        <v>125</v>
      </c>
      <c r="H36" s="4" t="s">
        <v>50</v>
      </c>
      <c r="I36" s="7" t="s">
        <v>6</v>
      </c>
      <c r="J36" s="11"/>
      <c r="K36" s="9">
        <v>65000</v>
      </c>
      <c r="L36" s="9">
        <f>J36*K36</f>
        <v>0</v>
      </c>
      <c r="M36" s="10">
        <v>0.1</v>
      </c>
      <c r="N36" s="9">
        <f>L36*M36</f>
        <v>0</v>
      </c>
      <c r="O36" s="9">
        <f>L36+N36</f>
        <v>0</v>
      </c>
    </row>
    <row r="37" spans="1:15" ht="33.75">
      <c r="A37" s="30"/>
      <c r="B37" s="4" t="s">
        <v>126</v>
      </c>
      <c r="C37" s="21" t="s">
        <v>26</v>
      </c>
      <c r="D37" s="25" t="s">
        <v>219</v>
      </c>
      <c r="E37" s="21"/>
      <c r="F37" s="6" t="s">
        <v>127</v>
      </c>
      <c r="G37" s="4" t="s">
        <v>128</v>
      </c>
      <c r="H37" s="4" t="s">
        <v>50</v>
      </c>
      <c r="I37" s="7" t="s">
        <v>6</v>
      </c>
      <c r="J37" s="11"/>
      <c r="K37" s="9">
        <v>4000</v>
      </c>
      <c r="L37" s="9">
        <f>J37*K37</f>
        <v>0</v>
      </c>
      <c r="M37" s="10">
        <v>0.1</v>
      </c>
      <c r="N37" s="9">
        <f>L37*M37</f>
        <v>0</v>
      </c>
      <c r="O37" s="9">
        <f>L37+N37</f>
        <v>0</v>
      </c>
    </row>
    <row r="38" spans="1:15" ht="22.5">
      <c r="A38" s="30"/>
      <c r="B38" s="4" t="s">
        <v>129</v>
      </c>
      <c r="C38" s="21" t="s">
        <v>27</v>
      </c>
      <c r="D38" s="25" t="s">
        <v>203</v>
      </c>
      <c r="E38" s="21"/>
      <c r="F38" s="6" t="s">
        <v>117</v>
      </c>
      <c r="G38" s="4" t="s">
        <v>72</v>
      </c>
      <c r="H38" s="4" t="s">
        <v>50</v>
      </c>
      <c r="I38" s="7" t="s">
        <v>6</v>
      </c>
      <c r="J38" s="8"/>
      <c r="K38" s="9">
        <v>4000</v>
      </c>
      <c r="L38" s="9">
        <f>J38*K38</f>
        <v>0</v>
      </c>
      <c r="M38" s="10">
        <v>0.1</v>
      </c>
      <c r="N38" s="9">
        <f>L38*M38</f>
        <v>0</v>
      </c>
      <c r="O38" s="9">
        <f>L38+N38</f>
        <v>0</v>
      </c>
    </row>
    <row r="39" spans="1:15" ht="22.5">
      <c r="A39" s="30"/>
      <c r="B39" s="4" t="s">
        <v>130</v>
      </c>
      <c r="C39" s="21" t="s">
        <v>20</v>
      </c>
      <c r="D39" s="25" t="s">
        <v>220</v>
      </c>
      <c r="E39" s="21"/>
      <c r="F39" s="11" t="s">
        <v>131</v>
      </c>
      <c r="G39" s="6" t="s">
        <v>132</v>
      </c>
      <c r="H39" s="4" t="s">
        <v>50</v>
      </c>
      <c r="I39" s="7" t="s">
        <v>6</v>
      </c>
      <c r="J39" s="11"/>
      <c r="K39" s="9">
        <v>5000</v>
      </c>
      <c r="L39" s="9">
        <f>J39*K39</f>
        <v>0</v>
      </c>
      <c r="M39" s="10">
        <v>0.1</v>
      </c>
      <c r="N39" s="9">
        <f>L39*M39</f>
        <v>0</v>
      </c>
      <c r="O39" s="9">
        <f>L39+N39</f>
        <v>0</v>
      </c>
    </row>
    <row r="40" spans="1:15" ht="18.75" customHeight="1">
      <c r="A40" s="30"/>
      <c r="B40" s="28" t="s">
        <v>133</v>
      </c>
      <c r="C40" s="28"/>
      <c r="D40" s="28"/>
      <c r="E40" s="28"/>
      <c r="F40" s="28"/>
      <c r="G40" s="28"/>
      <c r="H40" s="28"/>
      <c r="I40" s="28"/>
      <c r="J40" s="28"/>
      <c r="K40" s="28"/>
      <c r="L40" s="13">
        <f>SUM(L36:L39)</f>
        <v>0</v>
      </c>
      <c r="M40" s="29">
        <f>SUM(N36:N39)</f>
        <v>0</v>
      </c>
      <c r="N40" s="29"/>
      <c r="O40" s="13">
        <f>SUM(O36:O39)</f>
        <v>0</v>
      </c>
    </row>
    <row r="41" spans="1:15" ht="17.25" customHeight="1">
      <c r="A41" s="30">
        <v>17</v>
      </c>
      <c r="B41" s="36" t="s">
        <v>134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90">
      <c r="A42" s="30"/>
      <c r="B42" s="32" t="s">
        <v>135</v>
      </c>
      <c r="C42" s="23" t="s">
        <v>28</v>
      </c>
      <c r="D42" s="25" t="s">
        <v>221</v>
      </c>
      <c r="E42" s="23"/>
      <c r="F42" s="6" t="s">
        <v>51</v>
      </c>
      <c r="G42" s="4" t="s">
        <v>136</v>
      </c>
      <c r="H42" s="4" t="s">
        <v>50</v>
      </c>
      <c r="I42" s="7" t="s">
        <v>6</v>
      </c>
      <c r="J42" s="11"/>
      <c r="K42" s="9">
        <v>98000</v>
      </c>
      <c r="L42" s="9">
        <f>J42*K42</f>
        <v>0</v>
      </c>
      <c r="M42" s="10">
        <v>0.1</v>
      </c>
      <c r="N42" s="9">
        <f>L42*M42</f>
        <v>0</v>
      </c>
      <c r="O42" s="9">
        <f>L42+N42</f>
        <v>0</v>
      </c>
    </row>
    <row r="43" spans="1:15" ht="22.5">
      <c r="A43" s="30"/>
      <c r="B43" s="32"/>
      <c r="C43" s="21" t="s">
        <v>29</v>
      </c>
      <c r="D43" s="25" t="s">
        <v>222</v>
      </c>
      <c r="E43" s="21"/>
      <c r="F43" s="6" t="s">
        <v>137</v>
      </c>
      <c r="G43" s="4" t="s">
        <v>138</v>
      </c>
      <c r="H43" s="4" t="s">
        <v>50</v>
      </c>
      <c r="I43" s="7" t="s">
        <v>6</v>
      </c>
      <c r="J43" s="11"/>
      <c r="K43" s="9">
        <v>4000</v>
      </c>
      <c r="L43" s="9">
        <f>J43*K43</f>
        <v>0</v>
      </c>
      <c r="M43" s="10">
        <v>0.1</v>
      </c>
      <c r="N43" s="9">
        <f>L43*M43</f>
        <v>0</v>
      </c>
      <c r="O43" s="9">
        <f>L43+N43</f>
        <v>0</v>
      </c>
    </row>
    <row r="44" spans="1:15" ht="33.75">
      <c r="A44" s="30"/>
      <c r="B44" s="32"/>
      <c r="C44" s="21" t="s">
        <v>30</v>
      </c>
      <c r="D44" s="25" t="s">
        <v>223</v>
      </c>
      <c r="E44" s="21"/>
      <c r="F44" s="6" t="s">
        <v>52</v>
      </c>
      <c r="G44" s="4" t="s">
        <v>139</v>
      </c>
      <c r="H44" s="4" t="s">
        <v>50</v>
      </c>
      <c r="I44" s="7" t="s">
        <v>6</v>
      </c>
      <c r="J44" s="11"/>
      <c r="K44" s="9">
        <v>15000</v>
      </c>
      <c r="L44" s="9">
        <f>J44*K44</f>
        <v>0</v>
      </c>
      <c r="M44" s="10">
        <v>0.1</v>
      </c>
      <c r="N44" s="9">
        <f>L44*M44</f>
        <v>0</v>
      </c>
      <c r="O44" s="9">
        <f>L44+N44</f>
        <v>0</v>
      </c>
    </row>
    <row r="45" spans="1:15" ht="22.5">
      <c r="A45" s="30"/>
      <c r="B45" s="32"/>
      <c r="C45" s="21" t="s">
        <v>31</v>
      </c>
      <c r="D45" s="25" t="s">
        <v>224</v>
      </c>
      <c r="E45" s="21"/>
      <c r="F45" s="6" t="s">
        <v>140</v>
      </c>
      <c r="G45" s="4" t="s">
        <v>141</v>
      </c>
      <c r="H45" s="4" t="s">
        <v>50</v>
      </c>
      <c r="I45" s="7" t="s">
        <v>6</v>
      </c>
      <c r="J45" s="11"/>
      <c r="K45" s="9">
        <v>1200</v>
      </c>
      <c r="L45" s="9">
        <f>J45*K45</f>
        <v>0</v>
      </c>
      <c r="M45" s="10">
        <v>0.1</v>
      </c>
      <c r="N45" s="9">
        <f>L45*M45</f>
        <v>0</v>
      </c>
      <c r="O45" s="9">
        <f>L45+N45</f>
        <v>0</v>
      </c>
    </row>
    <row r="46" spans="1:15" ht="12.75">
      <c r="A46" s="30"/>
      <c r="B46" s="32"/>
      <c r="C46" s="28" t="s">
        <v>142</v>
      </c>
      <c r="D46" s="28"/>
      <c r="E46" s="28"/>
      <c r="F46" s="28"/>
      <c r="G46" s="28"/>
      <c r="H46" s="28"/>
      <c r="I46" s="28"/>
      <c r="J46" s="28"/>
      <c r="K46" s="28"/>
      <c r="L46" s="13">
        <f>SUM(L42:L45)</f>
        <v>0</v>
      </c>
      <c r="M46" s="29">
        <f>SUM(N42:N45)</f>
        <v>0</v>
      </c>
      <c r="N46" s="29"/>
      <c r="O46" s="13">
        <f>SUM(O42:O45)</f>
        <v>0</v>
      </c>
    </row>
    <row r="47" spans="1:15" ht="67.5">
      <c r="A47" s="30"/>
      <c r="B47" s="32" t="s">
        <v>143</v>
      </c>
      <c r="C47" s="23" t="s">
        <v>32</v>
      </c>
      <c r="D47" s="25" t="s">
        <v>225</v>
      </c>
      <c r="E47" s="23"/>
      <c r="F47" s="6" t="s">
        <v>53</v>
      </c>
      <c r="G47" s="4" t="s">
        <v>144</v>
      </c>
      <c r="H47" s="4" t="s">
        <v>50</v>
      </c>
      <c r="I47" s="7" t="s">
        <v>6</v>
      </c>
      <c r="J47" s="11"/>
      <c r="K47" s="9">
        <v>26000</v>
      </c>
      <c r="L47" s="9">
        <f>J47*K47</f>
        <v>0</v>
      </c>
      <c r="M47" s="10">
        <v>0.1</v>
      </c>
      <c r="N47" s="9">
        <f>L47*M47</f>
        <v>0</v>
      </c>
      <c r="O47" s="9">
        <f>L47+N47</f>
        <v>0</v>
      </c>
    </row>
    <row r="48" spans="1:15" ht="22.5">
      <c r="A48" s="30"/>
      <c r="B48" s="32"/>
      <c r="C48" s="21" t="s">
        <v>29</v>
      </c>
      <c r="D48" s="25" t="s">
        <v>222</v>
      </c>
      <c r="E48" s="21"/>
      <c r="F48" s="6" t="s">
        <v>137</v>
      </c>
      <c r="G48" s="4" t="s">
        <v>138</v>
      </c>
      <c r="H48" s="4" t="s">
        <v>50</v>
      </c>
      <c r="I48" s="7" t="s">
        <v>6</v>
      </c>
      <c r="J48" s="8"/>
      <c r="K48" s="9">
        <v>4000</v>
      </c>
      <c r="L48" s="9">
        <f>J48*K48</f>
        <v>0</v>
      </c>
      <c r="M48" s="10">
        <v>0.1</v>
      </c>
      <c r="N48" s="9">
        <f>L48*M48</f>
        <v>0</v>
      </c>
      <c r="O48" s="9">
        <f>L48+N48</f>
        <v>0</v>
      </c>
    </row>
    <row r="49" spans="1:15" ht="22.5">
      <c r="A49" s="30"/>
      <c r="B49" s="32"/>
      <c r="C49" s="21" t="s">
        <v>31</v>
      </c>
      <c r="D49" s="25" t="s">
        <v>224</v>
      </c>
      <c r="E49" s="21"/>
      <c r="F49" s="6" t="s">
        <v>140</v>
      </c>
      <c r="G49" s="4" t="s">
        <v>141</v>
      </c>
      <c r="H49" s="4" t="s">
        <v>50</v>
      </c>
      <c r="I49" s="7" t="s">
        <v>6</v>
      </c>
      <c r="J49" s="11"/>
      <c r="K49" s="9">
        <v>1200</v>
      </c>
      <c r="L49" s="9">
        <f>J49*K49</f>
        <v>0</v>
      </c>
      <c r="M49" s="10">
        <v>0.1</v>
      </c>
      <c r="N49" s="9">
        <f>L49*M49</f>
        <v>0</v>
      </c>
      <c r="O49" s="9">
        <f>L49+N49</f>
        <v>0</v>
      </c>
    </row>
    <row r="50" spans="1:15" ht="17.25" customHeight="1">
      <c r="A50" s="30"/>
      <c r="B50" s="32"/>
      <c r="C50" s="28" t="s">
        <v>145</v>
      </c>
      <c r="D50" s="28"/>
      <c r="E50" s="28"/>
      <c r="F50" s="28"/>
      <c r="G50" s="28"/>
      <c r="H50" s="28"/>
      <c r="I50" s="28"/>
      <c r="J50" s="28"/>
      <c r="K50" s="28"/>
      <c r="L50" s="13">
        <f>SUM(L47:L49)</f>
        <v>0</v>
      </c>
      <c r="M50" s="29">
        <f>SUM(N47:N49)</f>
        <v>0</v>
      </c>
      <c r="N50" s="29"/>
      <c r="O50" s="13">
        <f>SUM(O47:O49)</f>
        <v>0</v>
      </c>
    </row>
    <row r="51" spans="1:15" ht="67.5">
      <c r="A51" s="30"/>
      <c r="B51" s="32" t="s">
        <v>146</v>
      </c>
      <c r="C51" s="23" t="s">
        <v>33</v>
      </c>
      <c r="D51" s="25" t="s">
        <v>226</v>
      </c>
      <c r="E51" s="23"/>
      <c r="F51" s="6" t="s">
        <v>54</v>
      </c>
      <c r="G51" s="4" t="s">
        <v>147</v>
      </c>
      <c r="H51" s="4" t="s">
        <v>50</v>
      </c>
      <c r="I51" s="7" t="s">
        <v>6</v>
      </c>
      <c r="J51" s="11"/>
      <c r="K51" s="9">
        <v>65000</v>
      </c>
      <c r="L51" s="9">
        <f>J51*K51</f>
        <v>0</v>
      </c>
      <c r="M51" s="10">
        <v>0.1</v>
      </c>
      <c r="N51" s="9">
        <f>L51*M51</f>
        <v>0</v>
      </c>
      <c r="O51" s="9">
        <f>L51+N51</f>
        <v>0</v>
      </c>
    </row>
    <row r="52" spans="1:15" ht="22.5">
      <c r="A52" s="30"/>
      <c r="B52" s="32"/>
      <c r="C52" s="21" t="s">
        <v>29</v>
      </c>
      <c r="D52" s="25" t="s">
        <v>222</v>
      </c>
      <c r="E52" s="21"/>
      <c r="F52" s="6" t="s">
        <v>137</v>
      </c>
      <c r="G52" s="4" t="s">
        <v>138</v>
      </c>
      <c r="H52" s="4" t="s">
        <v>50</v>
      </c>
      <c r="I52" s="7" t="s">
        <v>6</v>
      </c>
      <c r="J52" s="8"/>
      <c r="K52" s="9">
        <v>4000</v>
      </c>
      <c r="L52" s="9">
        <f>J52*K52</f>
        <v>0</v>
      </c>
      <c r="M52" s="10">
        <v>0.1</v>
      </c>
      <c r="N52" s="9">
        <f>L52*M52</f>
        <v>0</v>
      </c>
      <c r="O52" s="9">
        <f>L52+N52</f>
        <v>0</v>
      </c>
    </row>
    <row r="53" spans="1:15" ht="22.5">
      <c r="A53" s="30"/>
      <c r="B53" s="32"/>
      <c r="C53" s="21" t="s">
        <v>34</v>
      </c>
      <c r="D53" s="25" t="s">
        <v>224</v>
      </c>
      <c r="E53" s="21"/>
      <c r="F53" s="6" t="s">
        <v>140</v>
      </c>
      <c r="G53" s="4" t="s">
        <v>141</v>
      </c>
      <c r="H53" s="4" t="s">
        <v>50</v>
      </c>
      <c r="I53" s="7" t="s">
        <v>6</v>
      </c>
      <c r="J53" s="11"/>
      <c r="K53" s="9">
        <v>1200</v>
      </c>
      <c r="L53" s="9">
        <f>J53*K53</f>
        <v>0</v>
      </c>
      <c r="M53" s="10">
        <v>0.1</v>
      </c>
      <c r="N53" s="9">
        <f>L53*M53</f>
        <v>0</v>
      </c>
      <c r="O53" s="9">
        <f>L53+N53</f>
        <v>0</v>
      </c>
    </row>
    <row r="54" spans="1:15" ht="21.75" customHeight="1">
      <c r="A54" s="30"/>
      <c r="B54" s="32"/>
      <c r="C54" s="28" t="s">
        <v>148</v>
      </c>
      <c r="D54" s="28"/>
      <c r="E54" s="28"/>
      <c r="F54" s="28"/>
      <c r="G54" s="28"/>
      <c r="H54" s="28"/>
      <c r="I54" s="28"/>
      <c r="J54" s="28"/>
      <c r="K54" s="28"/>
      <c r="L54" s="13">
        <f>SUM(L51:L53)</f>
        <v>0</v>
      </c>
      <c r="M54" s="29">
        <f>SUM(N51:N53)</f>
        <v>0</v>
      </c>
      <c r="N54" s="29"/>
      <c r="O54" s="13">
        <f>SUM(O51:O53)</f>
        <v>0</v>
      </c>
    </row>
    <row r="55" spans="1:15" ht="67.5">
      <c r="A55" s="30"/>
      <c r="B55" s="32" t="s">
        <v>149</v>
      </c>
      <c r="C55" s="23" t="s">
        <v>35</v>
      </c>
      <c r="D55" s="25" t="s">
        <v>227</v>
      </c>
      <c r="E55" s="23"/>
      <c r="F55" s="6" t="s">
        <v>55</v>
      </c>
      <c r="G55" s="4" t="s">
        <v>147</v>
      </c>
      <c r="H55" s="4" t="s">
        <v>50</v>
      </c>
      <c r="I55" s="7" t="s">
        <v>6</v>
      </c>
      <c r="J55" s="11"/>
      <c r="K55" s="9">
        <v>65000</v>
      </c>
      <c r="L55" s="9">
        <f>J55*K55</f>
        <v>0</v>
      </c>
      <c r="M55" s="10">
        <v>0.1</v>
      </c>
      <c r="N55" s="9">
        <f>L55*M55</f>
        <v>0</v>
      </c>
      <c r="O55" s="9">
        <f>L55+N55</f>
        <v>0</v>
      </c>
    </row>
    <row r="56" spans="1:15" ht="22.5">
      <c r="A56" s="30"/>
      <c r="B56" s="32"/>
      <c r="C56" s="21" t="s">
        <v>29</v>
      </c>
      <c r="D56" s="25" t="s">
        <v>222</v>
      </c>
      <c r="E56" s="21"/>
      <c r="F56" s="6" t="s">
        <v>137</v>
      </c>
      <c r="G56" s="4" t="s">
        <v>138</v>
      </c>
      <c r="H56" s="4" t="s">
        <v>50</v>
      </c>
      <c r="I56" s="7" t="s">
        <v>6</v>
      </c>
      <c r="J56" s="8"/>
      <c r="K56" s="9">
        <v>4000</v>
      </c>
      <c r="L56" s="9">
        <f>J56*K56</f>
        <v>0</v>
      </c>
      <c r="M56" s="10">
        <v>0.1</v>
      </c>
      <c r="N56" s="9">
        <f>L56*M56</f>
        <v>0</v>
      </c>
      <c r="O56" s="9">
        <f>L56+N56</f>
        <v>0</v>
      </c>
    </row>
    <row r="57" spans="1:15" ht="22.5">
      <c r="A57" s="30"/>
      <c r="B57" s="32"/>
      <c r="C57" s="21" t="s">
        <v>34</v>
      </c>
      <c r="D57" s="25" t="s">
        <v>224</v>
      </c>
      <c r="E57" s="21"/>
      <c r="F57" s="6" t="s">
        <v>140</v>
      </c>
      <c r="G57" s="4" t="s">
        <v>141</v>
      </c>
      <c r="H57" s="4" t="s">
        <v>50</v>
      </c>
      <c r="I57" s="7" t="s">
        <v>6</v>
      </c>
      <c r="J57" s="11"/>
      <c r="K57" s="9">
        <v>1200</v>
      </c>
      <c r="L57" s="9">
        <f>J57*K57</f>
        <v>0</v>
      </c>
      <c r="M57" s="10">
        <v>0.1</v>
      </c>
      <c r="N57" s="9">
        <f>L57*M57</f>
        <v>0</v>
      </c>
      <c r="O57" s="9">
        <f>L57+N57</f>
        <v>0</v>
      </c>
    </row>
    <row r="58" spans="1:15" ht="18.75" customHeight="1">
      <c r="A58" s="30"/>
      <c r="B58" s="32"/>
      <c r="C58" s="28" t="s">
        <v>150</v>
      </c>
      <c r="D58" s="28"/>
      <c r="E58" s="28"/>
      <c r="F58" s="28"/>
      <c r="G58" s="28"/>
      <c r="H58" s="28"/>
      <c r="I58" s="28"/>
      <c r="J58" s="28"/>
      <c r="K58" s="28"/>
      <c r="L58" s="13">
        <f>SUM(L55:L57)</f>
        <v>0</v>
      </c>
      <c r="M58" s="29">
        <f>SUM(N55:N57)</f>
        <v>0</v>
      </c>
      <c r="N58" s="29"/>
      <c r="O58" s="13">
        <f>SUM(O55:O57)</f>
        <v>0</v>
      </c>
    </row>
    <row r="59" spans="1:15" ht="67.5">
      <c r="A59" s="30"/>
      <c r="B59" s="32" t="s">
        <v>151</v>
      </c>
      <c r="C59" s="23" t="s">
        <v>36</v>
      </c>
      <c r="D59" s="25" t="s">
        <v>228</v>
      </c>
      <c r="E59" s="23"/>
      <c r="F59" s="6" t="s">
        <v>56</v>
      </c>
      <c r="G59" s="4" t="s">
        <v>152</v>
      </c>
      <c r="H59" s="4" t="s">
        <v>50</v>
      </c>
      <c r="I59" s="7" t="s">
        <v>6</v>
      </c>
      <c r="J59" s="11"/>
      <c r="K59" s="9">
        <v>69000</v>
      </c>
      <c r="L59" s="9">
        <f>J59*K59</f>
        <v>0</v>
      </c>
      <c r="M59" s="10">
        <v>0.1</v>
      </c>
      <c r="N59" s="9">
        <f>L59*M59</f>
        <v>0</v>
      </c>
      <c r="O59" s="9">
        <f>L59+N59</f>
        <v>0</v>
      </c>
    </row>
    <row r="60" spans="1:15" ht="22.5">
      <c r="A60" s="30"/>
      <c r="B60" s="32"/>
      <c r="C60" s="21" t="s">
        <v>37</v>
      </c>
      <c r="D60" s="25" t="s">
        <v>229</v>
      </c>
      <c r="E60" s="21"/>
      <c r="F60" s="6" t="s">
        <v>153</v>
      </c>
      <c r="G60" s="4" t="s">
        <v>154</v>
      </c>
      <c r="H60" s="4" t="s">
        <v>50</v>
      </c>
      <c r="I60" s="7" t="s">
        <v>6</v>
      </c>
      <c r="J60" s="11"/>
      <c r="K60" s="9">
        <v>4000</v>
      </c>
      <c r="L60" s="9">
        <f>J60*K60</f>
        <v>0</v>
      </c>
      <c r="M60" s="10">
        <v>0.1</v>
      </c>
      <c r="N60" s="9">
        <f>L60*M60</f>
        <v>0</v>
      </c>
      <c r="O60" s="9">
        <f>L60+N60</f>
        <v>0</v>
      </c>
    </row>
    <row r="61" spans="1:15" ht="22.5">
      <c r="A61" s="30"/>
      <c r="B61" s="32"/>
      <c r="C61" s="21" t="s">
        <v>38</v>
      </c>
      <c r="D61" s="25" t="s">
        <v>230</v>
      </c>
      <c r="E61" s="21"/>
      <c r="F61" s="6" t="s">
        <v>155</v>
      </c>
      <c r="G61" s="4" t="s">
        <v>156</v>
      </c>
      <c r="H61" s="4" t="s">
        <v>50</v>
      </c>
      <c r="I61" s="7" t="s">
        <v>6</v>
      </c>
      <c r="J61" s="11"/>
      <c r="K61" s="9">
        <v>1200</v>
      </c>
      <c r="L61" s="9">
        <f>J61*K61</f>
        <v>0</v>
      </c>
      <c r="M61" s="10">
        <v>0.1</v>
      </c>
      <c r="N61" s="9">
        <f>L61*M61</f>
        <v>0</v>
      </c>
      <c r="O61" s="9">
        <f>L61+N61</f>
        <v>0</v>
      </c>
    </row>
    <row r="62" spans="1:15" ht="13.5" customHeight="1">
      <c r="A62" s="30"/>
      <c r="B62" s="32"/>
      <c r="C62" s="28" t="s">
        <v>157</v>
      </c>
      <c r="D62" s="28"/>
      <c r="E62" s="28"/>
      <c r="F62" s="28"/>
      <c r="G62" s="28"/>
      <c r="H62" s="28"/>
      <c r="I62" s="28"/>
      <c r="J62" s="28"/>
      <c r="K62" s="28"/>
      <c r="L62" s="13">
        <f>SUM(L59:L61)</f>
        <v>0</v>
      </c>
      <c r="M62" s="29">
        <f>SUM(N59:N61)</f>
        <v>0</v>
      </c>
      <c r="N62" s="29"/>
      <c r="O62" s="13">
        <f>SUM(O59:O61)</f>
        <v>0</v>
      </c>
    </row>
    <row r="63" spans="1:15" ht="67.5">
      <c r="A63" s="30"/>
      <c r="B63" s="32" t="s">
        <v>158</v>
      </c>
      <c r="C63" s="23" t="s">
        <v>39</v>
      </c>
      <c r="D63" s="25" t="s">
        <v>231</v>
      </c>
      <c r="E63" s="23"/>
      <c r="F63" s="6" t="s">
        <v>57</v>
      </c>
      <c r="G63" s="4" t="s">
        <v>159</v>
      </c>
      <c r="H63" s="4" t="s">
        <v>50</v>
      </c>
      <c r="I63" s="7" t="s">
        <v>6</v>
      </c>
      <c r="J63" s="11"/>
      <c r="K63" s="9">
        <v>69000</v>
      </c>
      <c r="L63" s="9">
        <f>J63*K63</f>
        <v>0</v>
      </c>
      <c r="M63" s="10">
        <v>0.1</v>
      </c>
      <c r="N63" s="9">
        <f>L63*M63</f>
        <v>0</v>
      </c>
      <c r="O63" s="9">
        <f>L63+N63</f>
        <v>0</v>
      </c>
    </row>
    <row r="64" spans="1:15" ht="22.5">
      <c r="A64" s="30"/>
      <c r="B64" s="32"/>
      <c r="C64" s="21" t="s">
        <v>37</v>
      </c>
      <c r="D64" s="25" t="s">
        <v>229</v>
      </c>
      <c r="E64" s="21"/>
      <c r="F64" s="6" t="s">
        <v>153</v>
      </c>
      <c r="G64" s="4" t="s">
        <v>154</v>
      </c>
      <c r="H64" s="4" t="s">
        <v>50</v>
      </c>
      <c r="I64" s="7" t="s">
        <v>6</v>
      </c>
      <c r="J64" s="8"/>
      <c r="K64" s="9">
        <v>4000</v>
      </c>
      <c r="L64" s="9">
        <f>J64*K64</f>
        <v>0</v>
      </c>
      <c r="M64" s="10">
        <v>0.1</v>
      </c>
      <c r="N64" s="9">
        <f>L64*M64</f>
        <v>0</v>
      </c>
      <c r="O64" s="9">
        <f>L64+N64</f>
        <v>0</v>
      </c>
    </row>
    <row r="65" spans="1:15" ht="22.5">
      <c r="A65" s="30"/>
      <c r="B65" s="32"/>
      <c r="C65" s="21" t="s">
        <v>38</v>
      </c>
      <c r="D65" s="25" t="s">
        <v>230</v>
      </c>
      <c r="E65" s="21"/>
      <c r="F65" s="6" t="s">
        <v>155</v>
      </c>
      <c r="G65" s="4" t="s">
        <v>156</v>
      </c>
      <c r="H65" s="4" t="s">
        <v>50</v>
      </c>
      <c r="I65" s="7" t="s">
        <v>6</v>
      </c>
      <c r="J65" s="11"/>
      <c r="K65" s="9">
        <v>1200</v>
      </c>
      <c r="L65" s="9">
        <f>J65*K65</f>
        <v>0</v>
      </c>
      <c r="M65" s="10">
        <v>0.1</v>
      </c>
      <c r="N65" s="9">
        <f>L65*M65</f>
        <v>0</v>
      </c>
      <c r="O65" s="9">
        <f>L65+N65</f>
        <v>0</v>
      </c>
    </row>
    <row r="66" spans="1:15" ht="18.75" customHeight="1">
      <c r="A66" s="30"/>
      <c r="B66" s="32"/>
      <c r="C66" s="28" t="s">
        <v>160</v>
      </c>
      <c r="D66" s="28"/>
      <c r="E66" s="28"/>
      <c r="F66" s="28"/>
      <c r="G66" s="28"/>
      <c r="H66" s="28"/>
      <c r="I66" s="28"/>
      <c r="J66" s="28"/>
      <c r="K66" s="28"/>
      <c r="L66" s="13">
        <f>SUM(L63:L65)</f>
        <v>0</v>
      </c>
      <c r="M66" s="29">
        <f>SUM(N63:N65)</f>
        <v>0</v>
      </c>
      <c r="N66" s="29"/>
      <c r="O66" s="13">
        <f>SUM(O63:O65)</f>
        <v>0</v>
      </c>
    </row>
    <row r="67" spans="1:15" ht="67.5">
      <c r="A67" s="30"/>
      <c r="B67" s="32" t="s">
        <v>161</v>
      </c>
      <c r="C67" s="23" t="s">
        <v>40</v>
      </c>
      <c r="D67" s="25" t="s">
        <v>232</v>
      </c>
      <c r="E67" s="23"/>
      <c r="F67" s="6" t="s">
        <v>58</v>
      </c>
      <c r="G67" s="4" t="s">
        <v>162</v>
      </c>
      <c r="H67" s="4" t="s">
        <v>50</v>
      </c>
      <c r="I67" s="7" t="s">
        <v>6</v>
      </c>
      <c r="J67" s="11"/>
      <c r="K67" s="9">
        <v>26000</v>
      </c>
      <c r="L67" s="9">
        <f>J67*K67</f>
        <v>0</v>
      </c>
      <c r="M67" s="10">
        <v>0.1</v>
      </c>
      <c r="N67" s="9">
        <f>L67*M67</f>
        <v>0</v>
      </c>
      <c r="O67" s="9">
        <f>L67+N67</f>
        <v>0</v>
      </c>
    </row>
    <row r="68" spans="1:15" ht="22.5">
      <c r="A68" s="30"/>
      <c r="B68" s="32"/>
      <c r="C68" s="21" t="s">
        <v>41</v>
      </c>
      <c r="D68" s="25" t="s">
        <v>222</v>
      </c>
      <c r="E68" s="21"/>
      <c r="F68" s="6" t="s">
        <v>137</v>
      </c>
      <c r="G68" s="4" t="s">
        <v>138</v>
      </c>
      <c r="H68" s="4" t="s">
        <v>50</v>
      </c>
      <c r="I68" s="7" t="s">
        <v>6</v>
      </c>
      <c r="J68" s="8"/>
      <c r="K68" s="9">
        <v>4000</v>
      </c>
      <c r="L68" s="9">
        <f>J68*K68</f>
        <v>0</v>
      </c>
      <c r="M68" s="10">
        <v>0.1</v>
      </c>
      <c r="N68" s="9">
        <f>L68*M68</f>
        <v>0</v>
      </c>
      <c r="O68" s="9">
        <f>L68+N68</f>
        <v>0</v>
      </c>
    </row>
    <row r="69" spans="1:15" ht="22.5">
      <c r="A69" s="30"/>
      <c r="B69" s="32"/>
      <c r="C69" s="21" t="s">
        <v>31</v>
      </c>
      <c r="D69" s="25" t="s">
        <v>224</v>
      </c>
      <c r="E69" s="21"/>
      <c r="F69" s="6" t="s">
        <v>140</v>
      </c>
      <c r="G69" s="4" t="s">
        <v>141</v>
      </c>
      <c r="H69" s="4" t="s">
        <v>50</v>
      </c>
      <c r="I69" s="7" t="s">
        <v>6</v>
      </c>
      <c r="J69" s="11"/>
      <c r="K69" s="9">
        <v>1200</v>
      </c>
      <c r="L69" s="9">
        <f>J69*K69</f>
        <v>0</v>
      </c>
      <c r="M69" s="10">
        <v>0.1</v>
      </c>
      <c r="N69" s="9">
        <f>L69*M69</f>
        <v>0</v>
      </c>
      <c r="O69" s="9">
        <f>L69+N69</f>
        <v>0</v>
      </c>
    </row>
    <row r="70" spans="1:15" ht="17.25" customHeight="1">
      <c r="A70" s="30"/>
      <c r="B70" s="32"/>
      <c r="C70" s="28" t="s">
        <v>163</v>
      </c>
      <c r="D70" s="28"/>
      <c r="E70" s="28"/>
      <c r="F70" s="28"/>
      <c r="G70" s="28"/>
      <c r="H70" s="28"/>
      <c r="I70" s="28"/>
      <c r="J70" s="28"/>
      <c r="K70" s="28"/>
      <c r="L70" s="13">
        <f>SUM(L67:L69)</f>
        <v>0</v>
      </c>
      <c r="M70" s="29">
        <f>SUM(N67:N69)</f>
        <v>0</v>
      </c>
      <c r="N70" s="29"/>
      <c r="O70" s="13">
        <f>SUM(O67:O69)</f>
        <v>0</v>
      </c>
    </row>
    <row r="71" spans="1:15" ht="67.5">
      <c r="A71" s="30"/>
      <c r="B71" s="32" t="s">
        <v>164</v>
      </c>
      <c r="C71" s="23" t="s">
        <v>42</v>
      </c>
      <c r="D71" s="25" t="s">
        <v>233</v>
      </c>
      <c r="E71" s="23"/>
      <c r="F71" s="6" t="s">
        <v>59</v>
      </c>
      <c r="G71" s="4" t="s">
        <v>165</v>
      </c>
      <c r="H71" s="4" t="s">
        <v>50</v>
      </c>
      <c r="I71" s="7" t="s">
        <v>6</v>
      </c>
      <c r="J71" s="11"/>
      <c r="K71" s="9">
        <v>69000</v>
      </c>
      <c r="L71" s="9">
        <f>J71*K71</f>
        <v>0</v>
      </c>
      <c r="M71" s="10">
        <v>0.1</v>
      </c>
      <c r="N71" s="9">
        <f>L71*M71</f>
        <v>0</v>
      </c>
      <c r="O71" s="9">
        <f>L71+N71</f>
        <v>0</v>
      </c>
    </row>
    <row r="72" spans="1:15" ht="22.5">
      <c r="A72" s="30"/>
      <c r="B72" s="32"/>
      <c r="C72" s="21" t="s">
        <v>37</v>
      </c>
      <c r="D72" s="25" t="s">
        <v>229</v>
      </c>
      <c r="E72" s="21"/>
      <c r="F72" s="6" t="s">
        <v>153</v>
      </c>
      <c r="G72" s="4" t="s">
        <v>154</v>
      </c>
      <c r="H72" s="4" t="s">
        <v>50</v>
      </c>
      <c r="I72" s="7" t="s">
        <v>6</v>
      </c>
      <c r="J72" s="8"/>
      <c r="K72" s="9">
        <v>4000</v>
      </c>
      <c r="L72" s="9">
        <f>J72*K72</f>
        <v>0</v>
      </c>
      <c r="M72" s="10">
        <v>0.1</v>
      </c>
      <c r="N72" s="9">
        <f>L72*M72</f>
        <v>0</v>
      </c>
      <c r="O72" s="9">
        <f>L72+N72</f>
        <v>0</v>
      </c>
    </row>
    <row r="73" spans="1:15" ht="22.5">
      <c r="A73" s="30"/>
      <c r="B73" s="32"/>
      <c r="C73" s="21" t="s">
        <v>38</v>
      </c>
      <c r="D73" s="25" t="s">
        <v>230</v>
      </c>
      <c r="E73" s="21"/>
      <c r="F73" s="6" t="s">
        <v>155</v>
      </c>
      <c r="G73" s="4" t="s">
        <v>156</v>
      </c>
      <c r="H73" s="4" t="s">
        <v>50</v>
      </c>
      <c r="I73" s="7" t="s">
        <v>6</v>
      </c>
      <c r="J73" s="11"/>
      <c r="K73" s="9">
        <v>1200</v>
      </c>
      <c r="L73" s="9">
        <f>J73*K73</f>
        <v>0</v>
      </c>
      <c r="M73" s="10">
        <v>0.1</v>
      </c>
      <c r="N73" s="9">
        <f>L73*M73</f>
        <v>0</v>
      </c>
      <c r="O73" s="9">
        <f>L73+N73</f>
        <v>0</v>
      </c>
    </row>
    <row r="74" spans="1:15" ht="12.75">
      <c r="A74" s="30"/>
      <c r="B74" s="32"/>
      <c r="C74" s="28" t="s">
        <v>166</v>
      </c>
      <c r="D74" s="28"/>
      <c r="E74" s="28"/>
      <c r="F74" s="28"/>
      <c r="G74" s="28"/>
      <c r="H74" s="28"/>
      <c r="I74" s="28"/>
      <c r="J74" s="28"/>
      <c r="K74" s="28"/>
      <c r="L74" s="13">
        <f>SUM(L71:L73)</f>
        <v>0</v>
      </c>
      <c r="M74" s="29">
        <f>SUM(N71:N73)</f>
        <v>0</v>
      </c>
      <c r="N74" s="29"/>
      <c r="O74" s="13">
        <f>SUM(O71:O73)</f>
        <v>0</v>
      </c>
    </row>
    <row r="75" spans="1:15" ht="67.5">
      <c r="A75" s="30"/>
      <c r="B75" s="32" t="s">
        <v>167</v>
      </c>
      <c r="C75" s="23" t="s">
        <v>43</v>
      </c>
      <c r="D75" s="25" t="s">
        <v>234</v>
      </c>
      <c r="E75" s="23"/>
      <c r="F75" s="6" t="s">
        <v>168</v>
      </c>
      <c r="G75" s="4" t="s">
        <v>169</v>
      </c>
      <c r="H75" s="4" t="s">
        <v>50</v>
      </c>
      <c r="I75" s="7" t="s">
        <v>6</v>
      </c>
      <c r="J75" s="11"/>
      <c r="K75" s="9">
        <v>69000</v>
      </c>
      <c r="L75" s="9">
        <f>J75*K75</f>
        <v>0</v>
      </c>
      <c r="M75" s="10">
        <v>0.1</v>
      </c>
      <c r="N75" s="9">
        <f>L75*M75</f>
        <v>0</v>
      </c>
      <c r="O75" s="9">
        <f>L75+N75</f>
        <v>0</v>
      </c>
    </row>
    <row r="76" spans="1:15" ht="22.5">
      <c r="A76" s="30"/>
      <c r="B76" s="32"/>
      <c r="C76" s="21" t="s">
        <v>37</v>
      </c>
      <c r="D76" s="25" t="s">
        <v>229</v>
      </c>
      <c r="E76" s="21"/>
      <c r="F76" s="6" t="s">
        <v>153</v>
      </c>
      <c r="G76" s="4" t="s">
        <v>154</v>
      </c>
      <c r="H76" s="4" t="s">
        <v>50</v>
      </c>
      <c r="I76" s="7" t="s">
        <v>6</v>
      </c>
      <c r="J76" s="8"/>
      <c r="K76" s="9">
        <v>4000</v>
      </c>
      <c r="L76" s="9">
        <f>J76*K76</f>
        <v>0</v>
      </c>
      <c r="M76" s="10">
        <v>0.1</v>
      </c>
      <c r="N76" s="9">
        <f>L76*M76</f>
        <v>0</v>
      </c>
      <c r="O76" s="9">
        <f>L76+N76</f>
        <v>0</v>
      </c>
    </row>
    <row r="77" spans="1:15" ht="22.5">
      <c r="A77" s="30"/>
      <c r="B77" s="32"/>
      <c r="C77" s="21" t="s">
        <v>38</v>
      </c>
      <c r="D77" s="25" t="s">
        <v>230</v>
      </c>
      <c r="E77" s="21"/>
      <c r="F77" s="6" t="s">
        <v>155</v>
      </c>
      <c r="G77" s="4" t="s">
        <v>156</v>
      </c>
      <c r="H77" s="4" t="s">
        <v>50</v>
      </c>
      <c r="I77" s="7" t="s">
        <v>6</v>
      </c>
      <c r="J77" s="11"/>
      <c r="K77" s="9">
        <v>1200</v>
      </c>
      <c r="L77" s="9">
        <f>J77*K77</f>
        <v>0</v>
      </c>
      <c r="M77" s="10">
        <v>0.1</v>
      </c>
      <c r="N77" s="9">
        <f>L77*M77</f>
        <v>0</v>
      </c>
      <c r="O77" s="9">
        <f>L77+N77</f>
        <v>0</v>
      </c>
    </row>
    <row r="78" spans="1:15" ht="18" customHeight="1">
      <c r="A78" s="30"/>
      <c r="B78" s="32"/>
      <c r="C78" s="28" t="s">
        <v>170</v>
      </c>
      <c r="D78" s="28"/>
      <c r="E78" s="28"/>
      <c r="F78" s="28"/>
      <c r="G78" s="28"/>
      <c r="H78" s="28"/>
      <c r="I78" s="28"/>
      <c r="J78" s="28"/>
      <c r="K78" s="28"/>
      <c r="L78" s="13">
        <f>SUM(L75:L77)</f>
        <v>0</v>
      </c>
      <c r="M78" s="29">
        <f>SUM(N75:N77)</f>
        <v>0</v>
      </c>
      <c r="N78" s="29"/>
      <c r="O78" s="13">
        <f>SUM(O75:O77)</f>
        <v>0</v>
      </c>
    </row>
    <row r="79" spans="1:15" ht="78.75">
      <c r="A79" s="30"/>
      <c r="B79" s="32" t="s">
        <v>171</v>
      </c>
      <c r="C79" s="23" t="s">
        <v>44</v>
      </c>
      <c r="D79" s="25" t="s">
        <v>235</v>
      </c>
      <c r="E79" s="23"/>
      <c r="F79" s="6" t="s">
        <v>62</v>
      </c>
      <c r="G79" s="4" t="s">
        <v>172</v>
      </c>
      <c r="H79" s="4" t="s">
        <v>50</v>
      </c>
      <c r="I79" s="7" t="s">
        <v>6</v>
      </c>
      <c r="J79" s="11"/>
      <c r="K79" s="9">
        <v>69000</v>
      </c>
      <c r="L79" s="9">
        <f>J79*K79</f>
        <v>0</v>
      </c>
      <c r="M79" s="10">
        <v>0.1</v>
      </c>
      <c r="N79" s="9">
        <f>L79*M79</f>
        <v>0</v>
      </c>
      <c r="O79" s="9">
        <f>L79+N79</f>
        <v>0</v>
      </c>
    </row>
    <row r="80" spans="1:15" ht="22.5">
      <c r="A80" s="30"/>
      <c r="B80" s="32"/>
      <c r="C80" s="21" t="s">
        <v>45</v>
      </c>
      <c r="D80" s="25" t="s">
        <v>236</v>
      </c>
      <c r="E80" s="21"/>
      <c r="F80" s="6" t="s">
        <v>173</v>
      </c>
      <c r="G80" s="4" t="s">
        <v>174</v>
      </c>
      <c r="H80" s="4" t="s">
        <v>50</v>
      </c>
      <c r="I80" s="7" t="s">
        <v>6</v>
      </c>
      <c r="J80" s="11"/>
      <c r="K80" s="9">
        <v>4000</v>
      </c>
      <c r="L80" s="9">
        <f>J80*K80</f>
        <v>0</v>
      </c>
      <c r="M80" s="10">
        <v>0.1</v>
      </c>
      <c r="N80" s="9">
        <f>L80*M80</f>
        <v>0</v>
      </c>
      <c r="O80" s="9">
        <f>L80+N80</f>
        <v>0</v>
      </c>
    </row>
    <row r="81" spans="1:15" ht="22.5">
      <c r="A81" s="30"/>
      <c r="B81" s="32"/>
      <c r="C81" s="21" t="s">
        <v>31</v>
      </c>
      <c r="D81" s="25" t="s">
        <v>237</v>
      </c>
      <c r="E81" s="21"/>
      <c r="F81" s="6" t="s">
        <v>175</v>
      </c>
      <c r="G81" s="4" t="s">
        <v>176</v>
      </c>
      <c r="H81" s="4" t="s">
        <v>50</v>
      </c>
      <c r="I81" s="7" t="s">
        <v>6</v>
      </c>
      <c r="J81" s="11"/>
      <c r="K81" s="9">
        <v>1200</v>
      </c>
      <c r="L81" s="9">
        <f>J81*K81</f>
        <v>0</v>
      </c>
      <c r="M81" s="10">
        <v>0.1</v>
      </c>
      <c r="N81" s="9">
        <f>L81*M81</f>
        <v>0</v>
      </c>
      <c r="O81" s="9">
        <f>L81+N81</f>
        <v>0</v>
      </c>
    </row>
    <row r="82" spans="1:15" ht="15.75" customHeight="1">
      <c r="A82" s="30"/>
      <c r="B82" s="32"/>
      <c r="C82" s="28" t="s">
        <v>177</v>
      </c>
      <c r="D82" s="28"/>
      <c r="E82" s="28"/>
      <c r="F82" s="28"/>
      <c r="G82" s="28"/>
      <c r="H82" s="28"/>
      <c r="I82" s="28"/>
      <c r="J82" s="28"/>
      <c r="K82" s="28"/>
      <c r="L82" s="13">
        <f>SUM(L79:L81)</f>
        <v>0</v>
      </c>
      <c r="M82" s="29">
        <f>SUM(N79:N81)</f>
        <v>0</v>
      </c>
      <c r="N82" s="29"/>
      <c r="O82" s="13">
        <f>SUM(O79:O81)</f>
        <v>0</v>
      </c>
    </row>
    <row r="83" spans="1:15" ht="33.75">
      <c r="A83" s="30"/>
      <c r="B83" s="32" t="s">
        <v>178</v>
      </c>
      <c r="C83" s="23" t="s">
        <v>46</v>
      </c>
      <c r="D83" s="25" t="s">
        <v>238</v>
      </c>
      <c r="E83" s="23"/>
      <c r="F83" s="6" t="s">
        <v>60</v>
      </c>
      <c r="G83" s="4" t="s">
        <v>179</v>
      </c>
      <c r="H83" s="4" t="s">
        <v>50</v>
      </c>
      <c r="I83" s="7" t="s">
        <v>6</v>
      </c>
      <c r="J83" s="11"/>
      <c r="K83" s="9">
        <v>44000</v>
      </c>
      <c r="L83" s="9">
        <f>J83*K83</f>
        <v>0</v>
      </c>
      <c r="M83" s="10">
        <v>0.1</v>
      </c>
      <c r="N83" s="9">
        <f>L83*M83</f>
        <v>0</v>
      </c>
      <c r="O83" s="9">
        <f>L83+N83</f>
        <v>0</v>
      </c>
    </row>
    <row r="84" spans="1:15" ht="22.5">
      <c r="A84" s="30"/>
      <c r="B84" s="32"/>
      <c r="C84" s="21" t="s">
        <v>47</v>
      </c>
      <c r="D84" s="25" t="s">
        <v>239</v>
      </c>
      <c r="E84" s="21"/>
      <c r="F84" s="6" t="s">
        <v>61</v>
      </c>
      <c r="G84" s="22">
        <v>281002</v>
      </c>
      <c r="H84" s="4" t="s">
        <v>50</v>
      </c>
      <c r="I84" s="7" t="s">
        <v>6</v>
      </c>
      <c r="J84" s="11"/>
      <c r="K84" s="9">
        <v>13000</v>
      </c>
      <c r="L84" s="9">
        <f>J84*K84</f>
        <v>0</v>
      </c>
      <c r="M84" s="10">
        <v>0.1</v>
      </c>
      <c r="N84" s="9">
        <f>L84*M84</f>
        <v>0</v>
      </c>
      <c r="O84" s="9">
        <f>L84+N84</f>
        <v>0</v>
      </c>
    </row>
    <row r="85" spans="1:15" ht="15" customHeight="1">
      <c r="A85" s="30"/>
      <c r="B85" s="32"/>
      <c r="C85" s="28" t="s">
        <v>180</v>
      </c>
      <c r="D85" s="28"/>
      <c r="E85" s="28"/>
      <c r="F85" s="28"/>
      <c r="G85" s="28"/>
      <c r="H85" s="28"/>
      <c r="I85" s="28"/>
      <c r="J85" s="28"/>
      <c r="K85" s="28"/>
      <c r="L85" s="13">
        <f>SUM(L83:L84)</f>
        <v>0</v>
      </c>
      <c r="M85" s="29">
        <f>SUM(N83:N84)</f>
        <v>0</v>
      </c>
      <c r="N85" s="29"/>
      <c r="O85" s="13">
        <f>SUM(O83:O84)</f>
        <v>0</v>
      </c>
    </row>
    <row r="86" spans="1:15" ht="18" customHeight="1">
      <c r="A86" s="30"/>
      <c r="B86" s="28" t="s">
        <v>181</v>
      </c>
      <c r="C86" s="28"/>
      <c r="D86" s="28"/>
      <c r="E86" s="28"/>
      <c r="F86" s="28"/>
      <c r="G86" s="28"/>
      <c r="H86" s="28"/>
      <c r="I86" s="28"/>
      <c r="J86" s="28"/>
      <c r="K86" s="28"/>
      <c r="L86" s="13">
        <f>L46+L50+L54+L58+L62+L66+L70+L74+L78+L82+L85</f>
        <v>0</v>
      </c>
      <c r="M86" s="29">
        <f>M46+M50+M54+M58+M62+M66+M70+M74+M78+M82+M85</f>
        <v>0</v>
      </c>
      <c r="N86" s="29"/>
      <c r="O86" s="13">
        <f>O46+O50+O54+O58+O62+O66+O70+O74+O78+O82+O85</f>
        <v>0</v>
      </c>
    </row>
    <row r="87" spans="1:15" ht="12.75">
      <c r="A87" s="30">
        <v>23</v>
      </c>
      <c r="B87" s="31" t="s">
        <v>182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ht="78.75">
      <c r="A88" s="30"/>
      <c r="B88" s="15" t="s">
        <v>183</v>
      </c>
      <c r="C88" s="5" t="s">
        <v>184</v>
      </c>
      <c r="D88" s="26" t="s">
        <v>240</v>
      </c>
      <c r="E88" s="5"/>
      <c r="F88" s="14" t="s">
        <v>185</v>
      </c>
      <c r="G88" s="4" t="s">
        <v>186</v>
      </c>
      <c r="H88" s="4" t="s">
        <v>50</v>
      </c>
      <c r="I88" s="7" t="s">
        <v>6</v>
      </c>
      <c r="J88" s="15"/>
      <c r="K88" s="9">
        <v>89000</v>
      </c>
      <c r="L88" s="9">
        <f>J88*K88</f>
        <v>0</v>
      </c>
      <c r="M88" s="10">
        <v>0.1</v>
      </c>
      <c r="N88" s="9">
        <f>L88*M88</f>
        <v>0</v>
      </c>
      <c r="O88" s="9">
        <f>L88+N88</f>
        <v>0</v>
      </c>
    </row>
    <row r="89" spans="1:15" ht="22.5">
      <c r="A89" s="30"/>
      <c r="B89" s="15" t="s">
        <v>187</v>
      </c>
      <c r="C89" s="5" t="s">
        <v>188</v>
      </c>
      <c r="D89" s="26" t="s">
        <v>236</v>
      </c>
      <c r="E89" s="5"/>
      <c r="F89" s="6" t="s">
        <v>117</v>
      </c>
      <c r="G89" s="15" t="s">
        <v>189</v>
      </c>
      <c r="H89" s="4" t="s">
        <v>50</v>
      </c>
      <c r="I89" s="7" t="s">
        <v>6</v>
      </c>
      <c r="J89" s="15"/>
      <c r="K89" s="9">
        <v>4000</v>
      </c>
      <c r="L89" s="9">
        <f>J89*K89</f>
        <v>0</v>
      </c>
      <c r="M89" s="10">
        <v>0.1</v>
      </c>
      <c r="N89" s="9">
        <f>L89*M89</f>
        <v>0</v>
      </c>
      <c r="O89" s="9">
        <f>L89+N89</f>
        <v>0</v>
      </c>
    </row>
    <row r="90" spans="1:15" ht="18.75" customHeight="1">
      <c r="A90" s="30"/>
      <c r="B90" s="28" t="s">
        <v>190</v>
      </c>
      <c r="C90" s="28"/>
      <c r="D90" s="28"/>
      <c r="E90" s="28"/>
      <c r="F90" s="28"/>
      <c r="G90" s="28"/>
      <c r="H90" s="28"/>
      <c r="I90" s="28"/>
      <c r="J90" s="28"/>
      <c r="K90" s="28"/>
      <c r="L90" s="13">
        <f>SUM(L88:L89)</f>
        <v>0</v>
      </c>
      <c r="M90" s="29">
        <f>SUM(N88:N89)</f>
        <v>0</v>
      </c>
      <c r="N90" s="29"/>
      <c r="O90" s="13">
        <f>SUM(O88:O89)</f>
        <v>0</v>
      </c>
    </row>
    <row r="91" spans="1:15" ht="12.75">
      <c r="A91" s="27" t="s">
        <v>193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13">
        <f>L15+L26+L34+L40+L86+L90</f>
        <v>0</v>
      </c>
    </row>
    <row r="92" spans="1:15" ht="12.75">
      <c r="A92" s="27" t="s">
        <v>48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13">
        <f>M15+M26+M34+M40+M86+M90</f>
        <v>0</v>
      </c>
    </row>
    <row r="93" spans="1:15" ht="12.75">
      <c r="A93" s="27" t="s">
        <v>194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13">
        <f>SUM(O91:O92)</f>
        <v>0</v>
      </c>
    </row>
  </sheetData>
  <sheetProtection/>
  <mergeCells count="63">
    <mergeCell ref="B59:B62"/>
    <mergeCell ref="C62:K62"/>
    <mergeCell ref="M62:N62"/>
    <mergeCell ref="B51:B54"/>
    <mergeCell ref="C54:K54"/>
    <mergeCell ref="M54:N54"/>
    <mergeCell ref="B55:B58"/>
    <mergeCell ref="C58:K58"/>
    <mergeCell ref="M58:N58"/>
    <mergeCell ref="A35:A40"/>
    <mergeCell ref="B35:O35"/>
    <mergeCell ref="B40:K40"/>
    <mergeCell ref="M40:N40"/>
    <mergeCell ref="M46:N46"/>
    <mergeCell ref="B47:B50"/>
    <mergeCell ref="C50:K50"/>
    <mergeCell ref="M50:N50"/>
    <mergeCell ref="B16:O16"/>
    <mergeCell ref="B26:K26"/>
    <mergeCell ref="M26:N26"/>
    <mergeCell ref="A7:A15"/>
    <mergeCell ref="A16:A26"/>
    <mergeCell ref="A27:A34"/>
    <mergeCell ref="B27:O27"/>
    <mergeCell ref="B34:K34"/>
    <mergeCell ref="M34:N34"/>
    <mergeCell ref="A1:M1"/>
    <mergeCell ref="A3:J3"/>
    <mergeCell ref="B6:C6"/>
    <mergeCell ref="A41:A86"/>
    <mergeCell ref="B41:O41"/>
    <mergeCell ref="B42:B46"/>
    <mergeCell ref="C46:K46"/>
    <mergeCell ref="B7:O7"/>
    <mergeCell ref="B15:K15"/>
    <mergeCell ref="M15:N15"/>
    <mergeCell ref="B63:B66"/>
    <mergeCell ref="C66:K66"/>
    <mergeCell ref="M66:N66"/>
    <mergeCell ref="B67:B70"/>
    <mergeCell ref="C70:K70"/>
    <mergeCell ref="M70:N70"/>
    <mergeCell ref="B71:B74"/>
    <mergeCell ref="C74:K74"/>
    <mergeCell ref="M74:N74"/>
    <mergeCell ref="B75:B78"/>
    <mergeCell ref="C78:K78"/>
    <mergeCell ref="M78:N78"/>
    <mergeCell ref="B79:B82"/>
    <mergeCell ref="C82:K82"/>
    <mergeCell ref="M82:N82"/>
    <mergeCell ref="B83:B85"/>
    <mergeCell ref="C85:K85"/>
    <mergeCell ref="M85:N85"/>
    <mergeCell ref="A91:N91"/>
    <mergeCell ref="A92:N92"/>
    <mergeCell ref="A93:N93"/>
    <mergeCell ref="B86:K86"/>
    <mergeCell ref="M86:N86"/>
    <mergeCell ref="A87:A90"/>
    <mergeCell ref="B87:O87"/>
    <mergeCell ref="B90:K90"/>
    <mergeCell ref="M90:N90"/>
  </mergeCells>
  <conditionalFormatting sqref="D8:D14">
    <cfRule type="duplicateValues" priority="47" dxfId="0">
      <formula>AND(COUNTIF($D$8:$D$14,D8)&gt;1,NOT(ISBLANK(D8)))</formula>
    </cfRule>
  </conditionalFormatting>
  <conditionalFormatting sqref="D8:D14">
    <cfRule type="duplicateValues" priority="46" dxfId="0">
      <formula>AND(COUNTIF($D$8:$D$14,D8)&gt;1,NOT(ISBLANK(D8)))</formula>
    </cfRule>
  </conditionalFormatting>
  <conditionalFormatting sqref="D8:D14">
    <cfRule type="duplicateValues" priority="45" dxfId="0">
      <formula>AND(COUNTIF($D$8:$D$14,D8)&gt;1,NOT(ISBLANK(D8)))</formula>
    </cfRule>
  </conditionalFormatting>
  <conditionalFormatting sqref="D17:D25">
    <cfRule type="duplicateValues" priority="44" dxfId="0">
      <formula>AND(COUNTIF($D$17:$D$25,D17)&gt;1,NOT(ISBLANK(D17)))</formula>
    </cfRule>
  </conditionalFormatting>
  <conditionalFormatting sqref="D17:D25">
    <cfRule type="duplicateValues" priority="43" dxfId="0">
      <formula>AND(COUNTIF($D$17:$D$25,D17)&gt;1,NOT(ISBLANK(D17)))</formula>
    </cfRule>
  </conditionalFormatting>
  <conditionalFormatting sqref="D17:D25">
    <cfRule type="duplicateValues" priority="42" dxfId="0">
      <formula>AND(COUNTIF($D$17:$D$25,D17)&gt;1,NOT(ISBLANK(D17)))</formula>
    </cfRule>
  </conditionalFormatting>
  <conditionalFormatting sqref="D28:D30 D33">
    <cfRule type="duplicateValues" priority="41" dxfId="0">
      <formula>AND(COUNTIF($D$28:$D$30,D28)+COUNTIF($D$33:$D$33,D28)&gt;1,NOT(ISBLANK(D28)))</formula>
    </cfRule>
  </conditionalFormatting>
  <conditionalFormatting sqref="D28:D30 D33">
    <cfRule type="duplicateValues" priority="40" dxfId="0">
      <formula>AND(COUNTIF($D$28:$D$30,D28)+COUNTIF($D$33:$D$33,D28)&gt;1,NOT(ISBLANK(D28)))</formula>
    </cfRule>
  </conditionalFormatting>
  <conditionalFormatting sqref="D28:D30 D33">
    <cfRule type="duplicateValues" priority="39" dxfId="0">
      <formula>AND(COUNTIF($D$28:$D$30,D28)+COUNTIF($D$33:$D$33,D28)&gt;1,NOT(ISBLANK(D28)))</formula>
    </cfRule>
  </conditionalFormatting>
  <conditionalFormatting sqref="D36:D39">
    <cfRule type="duplicateValues" priority="38" dxfId="0">
      <formula>AND(COUNTIF($D$36:$D$39,D36)&gt;1,NOT(ISBLANK(D36)))</formula>
    </cfRule>
  </conditionalFormatting>
  <conditionalFormatting sqref="D36:D39">
    <cfRule type="duplicateValues" priority="37" dxfId="0">
      <formula>AND(COUNTIF($D$36:$D$39,D36)&gt;1,NOT(ISBLANK(D36)))</formula>
    </cfRule>
  </conditionalFormatting>
  <conditionalFormatting sqref="D36:D39">
    <cfRule type="duplicateValues" priority="36" dxfId="0">
      <formula>AND(COUNTIF($D$36:$D$39,D36)&gt;1,NOT(ISBLANK(D36)))</formula>
    </cfRule>
  </conditionalFormatting>
  <conditionalFormatting sqref="D42:D45">
    <cfRule type="duplicateValues" priority="35" dxfId="0">
      <formula>AND(COUNTIF($D$42:$D$45,D42)&gt;1,NOT(ISBLANK(D42)))</formula>
    </cfRule>
  </conditionalFormatting>
  <conditionalFormatting sqref="D42:D45">
    <cfRule type="duplicateValues" priority="34" dxfId="0">
      <formula>AND(COUNTIF($D$42:$D$45,D42)&gt;1,NOT(ISBLANK(D42)))</formula>
    </cfRule>
  </conditionalFormatting>
  <conditionalFormatting sqref="D42:D45">
    <cfRule type="duplicateValues" priority="33" dxfId="0">
      <formula>AND(COUNTIF($D$42:$D$45,D42)&gt;1,NOT(ISBLANK(D42)))</formula>
    </cfRule>
  </conditionalFormatting>
  <conditionalFormatting sqref="D47:D49">
    <cfRule type="duplicateValues" priority="32" dxfId="0">
      <formula>AND(COUNTIF($D$47:$D$49,D47)&gt;1,NOT(ISBLANK(D47)))</formula>
    </cfRule>
  </conditionalFormatting>
  <conditionalFormatting sqref="D47:D49">
    <cfRule type="duplicateValues" priority="31" dxfId="0">
      <formula>AND(COUNTIF($D$47:$D$49,D47)&gt;1,NOT(ISBLANK(D47)))</formula>
    </cfRule>
  </conditionalFormatting>
  <conditionalFormatting sqref="D47:D49">
    <cfRule type="duplicateValues" priority="30" dxfId="0">
      <formula>AND(COUNTIF($D$47:$D$49,D47)&gt;1,NOT(ISBLANK(D47)))</formula>
    </cfRule>
  </conditionalFormatting>
  <conditionalFormatting sqref="D51:D53">
    <cfRule type="duplicateValues" priority="29" dxfId="0">
      <formula>AND(COUNTIF($D$51:$D$53,D51)&gt;1,NOT(ISBLANK(D51)))</formula>
    </cfRule>
  </conditionalFormatting>
  <conditionalFormatting sqref="D51:D53">
    <cfRule type="duplicateValues" priority="28" dxfId="0">
      <formula>AND(COUNTIF($D$51:$D$53,D51)&gt;1,NOT(ISBLANK(D51)))</formula>
    </cfRule>
  </conditionalFormatting>
  <conditionalFormatting sqref="D51:D53">
    <cfRule type="duplicateValues" priority="27" dxfId="0">
      <formula>AND(COUNTIF($D$51:$D$53,D51)&gt;1,NOT(ISBLANK(D51)))</formula>
    </cfRule>
  </conditionalFormatting>
  <conditionalFormatting sqref="D55:D57">
    <cfRule type="duplicateValues" priority="26" dxfId="0">
      <formula>AND(COUNTIF($D$55:$D$57,D55)&gt;1,NOT(ISBLANK(D55)))</formula>
    </cfRule>
  </conditionalFormatting>
  <conditionalFormatting sqref="D55:D57">
    <cfRule type="duplicateValues" priority="25" dxfId="0">
      <formula>AND(COUNTIF($D$55:$D$57,D55)&gt;1,NOT(ISBLANK(D55)))</formula>
    </cfRule>
  </conditionalFormatting>
  <conditionalFormatting sqref="D55:D57">
    <cfRule type="duplicateValues" priority="24" dxfId="0">
      <formula>AND(COUNTIF($D$55:$D$57,D55)&gt;1,NOT(ISBLANK(D55)))</formula>
    </cfRule>
  </conditionalFormatting>
  <conditionalFormatting sqref="D59:D61">
    <cfRule type="duplicateValues" priority="23" dxfId="0">
      <formula>AND(COUNTIF($D$59:$D$61,D59)&gt;1,NOT(ISBLANK(D59)))</formula>
    </cfRule>
  </conditionalFormatting>
  <conditionalFormatting sqref="D59:D61">
    <cfRule type="duplicateValues" priority="22" dxfId="0">
      <formula>AND(COUNTIF($D$59:$D$61,D59)&gt;1,NOT(ISBLANK(D59)))</formula>
    </cfRule>
  </conditionalFormatting>
  <conditionalFormatting sqref="D59:D61">
    <cfRule type="duplicateValues" priority="21" dxfId="0">
      <formula>AND(COUNTIF($D$59:$D$61,D59)&gt;1,NOT(ISBLANK(D59)))</formula>
    </cfRule>
  </conditionalFormatting>
  <conditionalFormatting sqref="D63:D65">
    <cfRule type="duplicateValues" priority="20" dxfId="0">
      <formula>AND(COUNTIF($D$63:$D$65,D63)&gt;1,NOT(ISBLANK(D63)))</formula>
    </cfRule>
  </conditionalFormatting>
  <conditionalFormatting sqref="D63:D65">
    <cfRule type="duplicateValues" priority="19" dxfId="0">
      <formula>AND(COUNTIF($D$63:$D$65,D63)&gt;1,NOT(ISBLANK(D63)))</formula>
    </cfRule>
  </conditionalFormatting>
  <conditionalFormatting sqref="D63:D65">
    <cfRule type="duplicateValues" priority="18" dxfId="0">
      <formula>AND(COUNTIF($D$63:$D$65,D63)&gt;1,NOT(ISBLANK(D63)))</formula>
    </cfRule>
  </conditionalFormatting>
  <conditionalFormatting sqref="D67:D69">
    <cfRule type="duplicateValues" priority="17" dxfId="0">
      <formula>AND(COUNTIF($D$67:$D$69,D67)&gt;1,NOT(ISBLANK(D67)))</formula>
    </cfRule>
  </conditionalFormatting>
  <conditionalFormatting sqref="D67:D69">
    <cfRule type="duplicateValues" priority="16" dxfId="0">
      <formula>AND(COUNTIF($D$67:$D$69,D67)&gt;1,NOT(ISBLANK(D67)))</formula>
    </cfRule>
  </conditionalFormatting>
  <conditionalFormatting sqref="D67:D69">
    <cfRule type="duplicateValues" priority="15" dxfId="0">
      <formula>AND(COUNTIF($D$67:$D$69,D67)&gt;1,NOT(ISBLANK(D67)))</formula>
    </cfRule>
  </conditionalFormatting>
  <conditionalFormatting sqref="D71:D73">
    <cfRule type="duplicateValues" priority="14" dxfId="0">
      <formula>AND(COUNTIF($D$71:$D$73,D71)&gt;1,NOT(ISBLANK(D71)))</formula>
    </cfRule>
  </conditionalFormatting>
  <conditionalFormatting sqref="D71:D73">
    <cfRule type="duplicateValues" priority="13" dxfId="0">
      <formula>AND(COUNTIF($D$71:$D$73,D71)&gt;1,NOT(ISBLANK(D71)))</formula>
    </cfRule>
  </conditionalFormatting>
  <conditionalFormatting sqref="D71:D73">
    <cfRule type="duplicateValues" priority="12" dxfId="0">
      <formula>AND(COUNTIF($D$71:$D$73,D71)&gt;1,NOT(ISBLANK(D71)))</formula>
    </cfRule>
  </conditionalFormatting>
  <conditionalFormatting sqref="D75:D77">
    <cfRule type="duplicateValues" priority="11" dxfId="0">
      <formula>AND(COUNTIF($D$75:$D$77,D75)&gt;1,NOT(ISBLANK(D75)))</formula>
    </cfRule>
  </conditionalFormatting>
  <conditionalFormatting sqref="D75:D77">
    <cfRule type="duplicateValues" priority="10" dxfId="0">
      <formula>AND(COUNTIF($D$75:$D$77,D75)&gt;1,NOT(ISBLANK(D75)))</formula>
    </cfRule>
  </conditionalFormatting>
  <conditionalFormatting sqref="D75:D77">
    <cfRule type="duplicateValues" priority="9" dxfId="0">
      <formula>AND(COUNTIF($D$75:$D$77,D75)&gt;1,NOT(ISBLANK(D75)))</formula>
    </cfRule>
  </conditionalFormatting>
  <conditionalFormatting sqref="D79:D81">
    <cfRule type="duplicateValues" priority="8" dxfId="0">
      <formula>AND(COUNTIF($D$79:$D$81,D79)&gt;1,NOT(ISBLANK(D79)))</formula>
    </cfRule>
  </conditionalFormatting>
  <conditionalFormatting sqref="D79:D81">
    <cfRule type="duplicateValues" priority="7" dxfId="0">
      <formula>AND(COUNTIF($D$79:$D$81,D79)&gt;1,NOT(ISBLANK(D79)))</formula>
    </cfRule>
  </conditionalFormatting>
  <conditionalFormatting sqref="D79:D81">
    <cfRule type="duplicateValues" priority="6" dxfId="0">
      <formula>AND(COUNTIF($D$79:$D$81,D79)&gt;1,NOT(ISBLANK(D79)))</formula>
    </cfRule>
  </conditionalFormatting>
  <conditionalFormatting sqref="D83:D84">
    <cfRule type="duplicateValues" priority="5" dxfId="0">
      <formula>AND(COUNTIF($D$83:$D$84,D83)&gt;1,NOT(ISBLANK(D83)))</formula>
    </cfRule>
  </conditionalFormatting>
  <conditionalFormatting sqref="D83:D84">
    <cfRule type="duplicateValues" priority="4" dxfId="0">
      <formula>AND(COUNTIF($D$83:$D$84,D83)&gt;1,NOT(ISBLANK(D83)))</formula>
    </cfRule>
  </conditionalFormatting>
  <conditionalFormatting sqref="D83:D84">
    <cfRule type="duplicateValues" priority="3" dxfId="0">
      <formula>AND(COUNTIF($D$83:$D$84,D83)&gt;1,NOT(ISBLANK(D83)))</formula>
    </cfRule>
  </conditionalFormatting>
  <conditionalFormatting sqref="D88:D89">
    <cfRule type="duplicateValues" priority="2" dxfId="0">
      <formula>AND(COUNTIF($D$88:$D$89,D88)&gt;1,NOT(ISBLANK(D88)))</formula>
    </cfRule>
  </conditionalFormatting>
  <conditionalFormatting sqref="D88:D89">
    <cfRule type="duplicateValues" priority="1" dxfId="0">
      <formula>AND(COUNTIF($D$88:$D$89,D88)&gt;1,NOT(ISBLANK(D88)))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 Ninkovic</cp:lastModifiedBy>
  <cp:lastPrinted>2021-07-06T07:30:34Z</cp:lastPrinted>
  <dcterms:created xsi:type="dcterms:W3CDTF">2014-01-17T13:07:43Z</dcterms:created>
  <dcterms:modified xsi:type="dcterms:W3CDTF">2021-12-31T09:52:46Z</dcterms:modified>
  <cp:category/>
  <cp:version/>
  <cp:contentType/>
  <cp:contentStatus/>
</cp:coreProperties>
</file>