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Testovi za imunoserolosko testiranje markera 404-1-11019-92\Objave\"/>
    </mc:Choice>
  </mc:AlternateContent>
  <xr:revisionPtr revIDLastSave="0" documentId="8_{9AAF33A8-9F76-4D8B-900F-2AE55FA990CB}" xr6:coauthVersionLast="36" xr6:coauthVersionMax="36" xr10:uidLastSave="{00000000-0000-0000-0000-000000000000}"/>
  <bookViews>
    <workbookView xWindow="0" yWindow="0" windowWidth="15330" windowHeight="6525" xr2:uid="{E440F11E-9181-4A6D-9DCF-9EE629959222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Sheet1!$A$1:$L$23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2" i="1"/>
  <c r="J7" i="1"/>
  <c r="J8" i="1"/>
  <c r="J9" i="1"/>
  <c r="J6" i="1"/>
  <c r="J3" i="1"/>
  <c r="J4" i="1"/>
  <c r="J5" i="1"/>
  <c r="J2" i="1"/>
  <c r="E17" i="1" l="1"/>
  <c r="E18" i="1"/>
  <c r="E19" i="1"/>
  <c r="E16" i="1"/>
  <c r="E3" i="1"/>
  <c r="E4" i="1"/>
  <c r="E5" i="1"/>
  <c r="E2" i="1"/>
  <c r="H19" i="1" l="1"/>
  <c r="H18" i="1"/>
  <c r="H17" i="1"/>
  <c r="I23" i="1" l="1"/>
  <c r="F23" i="1"/>
  <c r="I22" i="1"/>
  <c r="F22" i="1"/>
  <c r="I21" i="1"/>
  <c r="F21" i="1"/>
  <c r="I20" i="1"/>
  <c r="F20" i="1"/>
  <c r="H16" i="1"/>
  <c r="I15" i="1"/>
  <c r="F15" i="1"/>
  <c r="I14" i="1"/>
  <c r="F14" i="1"/>
  <c r="I13" i="1"/>
  <c r="F13" i="1"/>
  <c r="I12" i="1"/>
  <c r="F12" i="1"/>
  <c r="L9" i="1"/>
  <c r="G9" i="1"/>
  <c r="F9" i="1"/>
  <c r="L8" i="1"/>
  <c r="G8" i="1"/>
  <c r="F8" i="1"/>
  <c r="L7" i="1"/>
  <c r="G7" i="1"/>
  <c r="F7" i="1"/>
  <c r="L6" i="1"/>
  <c r="G6" i="1"/>
  <c r="F6" i="1"/>
  <c r="L5" i="1"/>
  <c r="K5" i="1"/>
  <c r="I5" i="1"/>
  <c r="H5" i="1"/>
  <c r="G5" i="1"/>
  <c r="F5" i="1"/>
  <c r="L4" i="1"/>
  <c r="K4" i="1"/>
  <c r="I4" i="1"/>
  <c r="H4" i="1"/>
  <c r="G4" i="1"/>
  <c r="F4" i="1"/>
  <c r="L3" i="1"/>
  <c r="K3" i="1"/>
  <c r="I3" i="1"/>
  <c r="H3" i="1"/>
  <c r="G3" i="1"/>
  <c r="F3" i="1"/>
  <c r="L2" i="1"/>
  <c r="K2" i="1"/>
  <c r="I2" i="1"/>
  <c r="H2" i="1"/>
  <c r="G2" i="1"/>
  <c r="F2" i="1"/>
</calcChain>
</file>

<file path=xl/sharedStrings.xml><?xml version="1.0" encoding="utf-8"?>
<sst xmlns="http://schemas.openxmlformats.org/spreadsheetml/2006/main" count="56" uniqueCount="40">
  <si>
    <t>бр Партије</t>
  </si>
  <si>
    <t>Назив партије</t>
  </si>
  <si>
    <t>Број ставке</t>
  </si>
  <si>
    <t>Назив ставке</t>
  </si>
  <si>
    <t xml:space="preserve">Општа болница Суботица </t>
  </si>
  <si>
    <t>Завод за трансфузију крви Војводине</t>
  </si>
  <si>
    <t>Клинички центар Крагујевац</t>
  </si>
  <si>
    <t>Здравствени центар Ужице</t>
  </si>
  <si>
    <t>Завод за трансфузију крви Ниш</t>
  </si>
  <si>
    <t>Институт за трансфузију крви Србије</t>
  </si>
  <si>
    <t>Клиничко-болнички центар Земун</t>
  </si>
  <si>
    <t>Војномедицинска академија</t>
  </si>
  <si>
    <t>Тестови зa  имуносеролошко тестирање маркера трансфузијом преносивих инфекција код давалаца крви  методом ELISA za апарат EVOLIS  Bio Rad са одговарајућим потрошним материјалом</t>
  </si>
  <si>
    <t>Tестови Bio Rad: ELISA HCV Ag/At или одговарајући</t>
  </si>
  <si>
    <t>Тестови Bio Rad: ELISA anti-ТP (sifilis) или одговарајући</t>
  </si>
  <si>
    <t>Тестови Bio Rad: ELISA HBsAg или одговарајући</t>
  </si>
  <si>
    <t>Тестови Bio Rad: ELISA HIV Ag/At или одговарајући</t>
  </si>
  <si>
    <t>Тестови зa  имуносеролошко тестирање маркера трансфузијом преносивих инфекција код давалаца крви методом хемилуминисценције ( CLIA) за апарат Abbott Architect са одговарајућим потрошним материјалом</t>
  </si>
  <si>
    <t>Тестови Abbott Architect CLIA anti-HCV или одговарајући</t>
  </si>
  <si>
    <t>Тестови Abbott Architect CLIA anti-ТP (sifilis) или одговарајући</t>
  </si>
  <si>
    <t>Тестови Abbott Architect CLIA HBsAg или одговарајући</t>
  </si>
  <si>
    <t>Тестови Abbott Architect CLIA HIV Ag/At или одговарајући</t>
  </si>
  <si>
    <t>Тестови зa  имуносеролошко тестирање маркера трансфузијом преносивих инфекција код давалаца крви методом хемилуминисценције ( CLIA) за апарат Abbott Architect са одговарајућим потрошним материјалом –додатни тестови</t>
  </si>
  <si>
    <t>Тестови Abbott Architect CLIA anti-HBc At или одговарајући</t>
  </si>
  <si>
    <t>Тестови Abbott Architect CLIA за неутрализацију HBsAg или одговарајући</t>
  </si>
  <si>
    <t>Tестови зa  имуносеролошко тестирање маркера трансфузијом преносивих инфекција код давалаца крви методом хемилуминисценције ( CLIA) за апарат Abbott Alinity S са одговарајућим потрошним материјалом</t>
  </si>
  <si>
    <t>Тестови Abbott Alinity S CLIA anti-HCV или одговарајући</t>
  </si>
  <si>
    <t>Тестови Abbott Alinity S CLIA anti-ТP (sifilis) или одговарајући</t>
  </si>
  <si>
    <t>Тестови Abbott Alinity S CLIA HBsAg или одговарајући</t>
  </si>
  <si>
    <t>Тестови Abbott Alinity S CLIA HIV Ag/At или одговарајући</t>
  </si>
  <si>
    <t>Tестови зa  имуносеролошко тестирање маркера трансфузијом преносивих инфекција код давалаца крви методом хемилуминисценције ( CLIA) за апарат Siemens Advia Centaur CP са одговарајућим потрошним материјалом</t>
  </si>
  <si>
    <t>Тестови Siemens Advia Centaur CP CLIA anti-HCV или одговарајући</t>
  </si>
  <si>
    <t>Тестови Siemens Advia Centaur CP CLIA anti-ТP (sifilis) или одговарајући</t>
  </si>
  <si>
    <t>Тестови Siemens Advia Centaur CP CLIA HBsAg или одговарајући</t>
  </si>
  <si>
    <t>Тестови Siemens Advia Centaur CP CLIA HIV Ag/At или одговарајући</t>
  </si>
  <si>
    <t>Tестови зa  имуносеролошко тестирање маркера трансфузијом преносивих инфекција код давалаца крви методом хемилуминисценције ( CLIA) за апарат Siemens Advia Centaur XP са одговарајућим потрошним материјалом</t>
  </si>
  <si>
    <t>Тестови Siemens Advia Centaur XP CLIA anti-HCV или одговарајући</t>
  </si>
  <si>
    <t>Тестови Siemens Advia Centaur XP CLIA anti-ТP (sifilis) или одговарајући</t>
  </si>
  <si>
    <t>Тестови Siemens Advia Centaur XP CLIA HBsAg или одговарајући</t>
  </si>
  <si>
    <t>Тестови Siemens Advia Centaur XP CLIA HIV Ag/At или одговарајући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</si>
</sst>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lo.minic/Desktop/testovi%20raspod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o"/>
      <sheetName val="I kvartal"/>
    </sheetNames>
    <sheetDataSet>
      <sheetData sheetId="0" refreshError="1">
        <row r="2">
          <cell r="H2">
            <v>2500</v>
          </cell>
          <cell r="I2">
            <v>18000</v>
          </cell>
          <cell r="J2">
            <v>15000</v>
          </cell>
          <cell r="K2">
            <v>2000</v>
          </cell>
          <cell r="L2">
            <v>8000</v>
          </cell>
          <cell r="N2">
            <v>2500</v>
          </cell>
          <cell r="O2">
            <v>12000</v>
          </cell>
        </row>
        <row r="3">
          <cell r="I3">
            <v>18000</v>
          </cell>
          <cell r="J3">
            <v>15000</v>
          </cell>
          <cell r="K3">
            <v>2000</v>
          </cell>
          <cell r="L3">
            <v>8000</v>
          </cell>
          <cell r="N3">
            <v>2500</v>
          </cell>
          <cell r="O3">
            <v>12000</v>
          </cell>
        </row>
        <row r="4">
          <cell r="I4">
            <v>18000</v>
          </cell>
          <cell r="J4">
            <v>15000</v>
          </cell>
          <cell r="K4">
            <v>2000</v>
          </cell>
          <cell r="L4">
            <v>8000</v>
          </cell>
          <cell r="N4">
            <v>2500</v>
          </cell>
          <cell r="O4">
            <v>12000</v>
          </cell>
        </row>
        <row r="5">
          <cell r="I5">
            <v>18000</v>
          </cell>
          <cell r="J5">
            <v>15000</v>
          </cell>
          <cell r="K5">
            <v>2000</v>
          </cell>
          <cell r="L5">
            <v>8000</v>
          </cell>
          <cell r="N5">
            <v>2500</v>
          </cell>
          <cell r="O5">
            <v>12000</v>
          </cell>
        </row>
        <row r="6">
          <cell r="I6">
            <v>4000</v>
          </cell>
          <cell r="J6">
            <v>10000</v>
          </cell>
          <cell r="O6">
            <v>4000</v>
          </cell>
        </row>
        <row r="7">
          <cell r="I7">
            <v>4000</v>
          </cell>
          <cell r="J7">
            <v>10000</v>
          </cell>
          <cell r="O7">
            <v>4000</v>
          </cell>
        </row>
        <row r="8">
          <cell r="I8">
            <v>4000</v>
          </cell>
          <cell r="J8">
            <v>10000</v>
          </cell>
          <cell r="O8">
            <v>4000</v>
          </cell>
        </row>
        <row r="9">
          <cell r="I9">
            <v>4000</v>
          </cell>
          <cell r="J9">
            <v>10000</v>
          </cell>
          <cell r="O9">
            <v>4000</v>
          </cell>
        </row>
        <row r="12">
          <cell r="I12">
            <v>20000</v>
          </cell>
          <cell r="L12">
            <v>20000</v>
          </cell>
        </row>
        <row r="13">
          <cell r="I13">
            <v>20000</v>
          </cell>
          <cell r="L13">
            <v>20000</v>
          </cell>
        </row>
        <row r="14">
          <cell r="I14">
            <v>20000</v>
          </cell>
          <cell r="L14">
            <v>20000</v>
          </cell>
        </row>
        <row r="15">
          <cell r="I15">
            <v>20000</v>
          </cell>
          <cell r="L15">
            <v>20000</v>
          </cell>
        </row>
        <row r="16">
          <cell r="K16">
            <v>8000</v>
          </cell>
        </row>
        <row r="20">
          <cell r="I20">
            <v>10000</v>
          </cell>
          <cell r="L20">
            <v>15000</v>
          </cell>
        </row>
        <row r="21">
          <cell r="I21">
            <v>10000</v>
          </cell>
          <cell r="L21">
            <v>15000</v>
          </cell>
        </row>
        <row r="22">
          <cell r="I22">
            <v>10000</v>
          </cell>
          <cell r="L22">
            <v>15000</v>
          </cell>
        </row>
        <row r="23">
          <cell r="I23">
            <v>10000</v>
          </cell>
          <cell r="L23">
            <v>15000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C3D9-8453-48A1-9F99-73518657BBAB}">
  <dimension ref="A1:L23"/>
  <sheetViews>
    <sheetView tabSelected="1" workbookViewId="0">
      <selection activeCell="J15" sqref="J15"/>
    </sheetView>
  </sheetViews>
  <sheetFormatPr defaultRowHeight="12.75" x14ac:dyDescent="0.2"/>
  <cols>
    <col min="1" max="1" width="8.28515625" style="3" bestFit="1" customWidth="1"/>
    <col min="2" max="2" width="42.42578125" style="3" bestFit="1" customWidth="1"/>
    <col min="3" max="3" width="12" style="3" bestFit="1" customWidth="1"/>
    <col min="4" max="4" width="43.42578125" style="3" bestFit="1" customWidth="1"/>
    <col min="5" max="5" width="13.5703125" style="3" customWidth="1"/>
    <col min="6" max="6" width="18" style="3" bestFit="1" customWidth="1"/>
    <col min="7" max="7" width="11.28515625" style="3" bestFit="1" customWidth="1"/>
    <col min="8" max="8" width="14.28515625" style="3" bestFit="1" customWidth="1"/>
    <col min="9" max="10" width="18" style="3" bestFit="1" customWidth="1"/>
    <col min="11" max="11" width="17.42578125" style="3" bestFit="1" customWidth="1"/>
    <col min="12" max="12" width="17.85546875" style="3" bestFit="1" customWidth="1"/>
    <col min="13" max="16384" width="9.140625" style="3"/>
  </cols>
  <sheetData>
    <row r="1" spans="1:12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9" customFormat="1" ht="63.75" x14ac:dyDescent="0.2">
      <c r="A2" s="4">
        <v>1</v>
      </c>
      <c r="B2" s="5" t="s">
        <v>12</v>
      </c>
      <c r="C2" s="6">
        <v>1</v>
      </c>
      <c r="D2" s="7" t="s">
        <v>13</v>
      </c>
      <c r="E2" s="14">
        <f>625+143</f>
        <v>768</v>
      </c>
      <c r="F2" s="8">
        <f>[1]Ukupno!I2/4</f>
        <v>4500</v>
      </c>
      <c r="G2" s="8">
        <f>[1]Ukupno!J2/4</f>
        <v>3750</v>
      </c>
      <c r="H2" s="8">
        <f>[1]Ukupno!K2/4</f>
        <v>500</v>
      </c>
      <c r="I2" s="8">
        <f>[1]Ukupno!L2/4</f>
        <v>2000</v>
      </c>
      <c r="J2" s="14">
        <f>5000+5000</f>
        <v>10000</v>
      </c>
      <c r="K2" s="8">
        <f>[1]Ukupno!N2/4</f>
        <v>625</v>
      </c>
      <c r="L2" s="8">
        <f>[1]Ukupno!O2/4</f>
        <v>3000</v>
      </c>
    </row>
    <row r="3" spans="1:12" s="9" customFormat="1" ht="63.75" x14ac:dyDescent="0.2">
      <c r="A3" s="4">
        <v>1</v>
      </c>
      <c r="B3" s="5" t="s">
        <v>12</v>
      </c>
      <c r="C3" s="6">
        <v>2</v>
      </c>
      <c r="D3" s="7" t="s">
        <v>14</v>
      </c>
      <c r="E3" s="14">
        <f t="shared" ref="E3:E5" si="0">625+143</f>
        <v>768</v>
      </c>
      <c r="F3" s="8">
        <f>[1]Ukupno!I3/4</f>
        <v>4500</v>
      </c>
      <c r="G3" s="8">
        <f>[1]Ukupno!J3/4</f>
        <v>3750</v>
      </c>
      <c r="H3" s="8">
        <f>[1]Ukupno!K3/4</f>
        <v>500</v>
      </c>
      <c r="I3" s="8">
        <f>[1]Ukupno!L3/4</f>
        <v>2000</v>
      </c>
      <c r="J3" s="14">
        <f t="shared" ref="J3:J5" si="1">5000+5000</f>
        <v>10000</v>
      </c>
      <c r="K3" s="8">
        <f>[1]Ukupno!N3/4</f>
        <v>625</v>
      </c>
      <c r="L3" s="8">
        <f>[1]Ukupno!O3/4</f>
        <v>3000</v>
      </c>
    </row>
    <row r="4" spans="1:12" s="9" customFormat="1" ht="63.75" x14ac:dyDescent="0.2">
      <c r="A4" s="4">
        <v>1</v>
      </c>
      <c r="B4" s="5" t="s">
        <v>12</v>
      </c>
      <c r="C4" s="6">
        <v>3</v>
      </c>
      <c r="D4" s="7" t="s">
        <v>15</v>
      </c>
      <c r="E4" s="14">
        <f t="shared" si="0"/>
        <v>768</v>
      </c>
      <c r="F4" s="8">
        <f>[1]Ukupno!I4/4</f>
        <v>4500</v>
      </c>
      <c r="G4" s="8">
        <f>[1]Ukupno!J4/4</f>
        <v>3750</v>
      </c>
      <c r="H4" s="8">
        <f>[1]Ukupno!K4/4</f>
        <v>500</v>
      </c>
      <c r="I4" s="8">
        <f>[1]Ukupno!L4/4</f>
        <v>2000</v>
      </c>
      <c r="J4" s="14">
        <f t="shared" si="1"/>
        <v>10000</v>
      </c>
      <c r="K4" s="8">
        <f>[1]Ukupno!N4/4</f>
        <v>625</v>
      </c>
      <c r="L4" s="8">
        <f>[1]Ukupno!O4/4</f>
        <v>3000</v>
      </c>
    </row>
    <row r="5" spans="1:12" s="9" customFormat="1" ht="63.75" x14ac:dyDescent="0.2">
      <c r="A5" s="4">
        <v>1</v>
      </c>
      <c r="B5" s="5" t="s">
        <v>12</v>
      </c>
      <c r="C5" s="6">
        <v>4</v>
      </c>
      <c r="D5" s="7" t="s">
        <v>16</v>
      </c>
      <c r="E5" s="14">
        <f t="shared" si="0"/>
        <v>768</v>
      </c>
      <c r="F5" s="8">
        <f>[1]Ukupno!I5/4</f>
        <v>4500</v>
      </c>
      <c r="G5" s="8">
        <f>[1]Ukupno!J5/4</f>
        <v>3750</v>
      </c>
      <c r="H5" s="8">
        <f>[1]Ukupno!K5/4</f>
        <v>500</v>
      </c>
      <c r="I5" s="8">
        <f>[1]Ukupno!L5/4</f>
        <v>2000</v>
      </c>
      <c r="J5" s="14">
        <f t="shared" si="1"/>
        <v>10000</v>
      </c>
      <c r="K5" s="8">
        <f>[1]Ukupno!N5/4</f>
        <v>625</v>
      </c>
      <c r="L5" s="8">
        <f>[1]Ukupno!O5/4</f>
        <v>3000</v>
      </c>
    </row>
    <row r="6" spans="1:12" s="9" customFormat="1" ht="76.5" x14ac:dyDescent="0.2">
      <c r="A6" s="4">
        <v>2</v>
      </c>
      <c r="B6" s="5" t="s">
        <v>17</v>
      </c>
      <c r="C6" s="6">
        <v>1</v>
      </c>
      <c r="D6" s="7" t="s">
        <v>18</v>
      </c>
      <c r="E6" s="8"/>
      <c r="F6" s="8">
        <f>[1]Ukupno!I6/4</f>
        <v>1000</v>
      </c>
      <c r="G6" s="8">
        <f>[1]Ukupno!J6/4</f>
        <v>2500</v>
      </c>
      <c r="H6" s="8"/>
      <c r="I6" s="8"/>
      <c r="J6" s="14">
        <f>12500+12500</f>
        <v>25000</v>
      </c>
      <c r="K6" s="8">
        <v>1900</v>
      </c>
      <c r="L6" s="8">
        <f>[1]Ukupno!O6/4</f>
        <v>1000</v>
      </c>
    </row>
    <row r="7" spans="1:12" s="9" customFormat="1" ht="76.5" x14ac:dyDescent="0.2">
      <c r="A7" s="4">
        <v>2</v>
      </c>
      <c r="B7" s="5" t="s">
        <v>17</v>
      </c>
      <c r="C7" s="6">
        <v>2</v>
      </c>
      <c r="D7" s="7" t="s">
        <v>19</v>
      </c>
      <c r="E7" s="8"/>
      <c r="F7" s="8">
        <f>[1]Ukupno!I7/4</f>
        <v>1000</v>
      </c>
      <c r="G7" s="8">
        <f>[1]Ukupno!J7/4</f>
        <v>2500</v>
      </c>
      <c r="H7" s="8"/>
      <c r="I7" s="8"/>
      <c r="J7" s="14">
        <f t="shared" ref="J7:J9" si="2">12500+12500</f>
        <v>25000</v>
      </c>
      <c r="K7" s="8">
        <v>1900</v>
      </c>
      <c r="L7" s="8">
        <f>[1]Ukupno!O7/4</f>
        <v>1000</v>
      </c>
    </row>
    <row r="8" spans="1:12" s="9" customFormat="1" ht="76.5" x14ac:dyDescent="0.2">
      <c r="A8" s="4">
        <v>2</v>
      </c>
      <c r="B8" s="5" t="s">
        <v>17</v>
      </c>
      <c r="C8" s="6">
        <v>3</v>
      </c>
      <c r="D8" s="7" t="s">
        <v>20</v>
      </c>
      <c r="E8" s="8"/>
      <c r="F8" s="8">
        <f>[1]Ukupno!I8/4</f>
        <v>1000</v>
      </c>
      <c r="G8" s="8">
        <f>[1]Ukupno!J8/4</f>
        <v>2500</v>
      </c>
      <c r="H8" s="8"/>
      <c r="I8" s="8"/>
      <c r="J8" s="14">
        <f t="shared" si="2"/>
        <v>25000</v>
      </c>
      <c r="K8" s="8">
        <v>1900</v>
      </c>
      <c r="L8" s="8">
        <f>[1]Ukupno!O8/4</f>
        <v>1000</v>
      </c>
    </row>
    <row r="9" spans="1:12" s="9" customFormat="1" ht="76.5" x14ac:dyDescent="0.2">
      <c r="A9" s="4">
        <v>2</v>
      </c>
      <c r="B9" s="5" t="s">
        <v>17</v>
      </c>
      <c r="C9" s="6">
        <v>4</v>
      </c>
      <c r="D9" s="7" t="s">
        <v>21</v>
      </c>
      <c r="E9" s="8"/>
      <c r="F9" s="8">
        <f>[1]Ukupno!I9/4</f>
        <v>1000</v>
      </c>
      <c r="G9" s="8">
        <f>[1]Ukupno!J9/4</f>
        <v>2500</v>
      </c>
      <c r="H9" s="8"/>
      <c r="I9" s="8"/>
      <c r="J9" s="14">
        <f t="shared" si="2"/>
        <v>25000</v>
      </c>
      <c r="K9" s="8">
        <v>1900</v>
      </c>
      <c r="L9" s="8">
        <f>[1]Ukupno!O9/4</f>
        <v>1000</v>
      </c>
    </row>
    <row r="10" spans="1:12" s="9" customFormat="1" ht="76.5" x14ac:dyDescent="0.2">
      <c r="A10" s="4">
        <v>3</v>
      </c>
      <c r="B10" s="5" t="s">
        <v>22</v>
      </c>
      <c r="C10" s="6">
        <v>1</v>
      </c>
      <c r="D10" s="7" t="s">
        <v>23</v>
      </c>
      <c r="E10" s="8"/>
      <c r="F10" s="8">
        <v>100</v>
      </c>
      <c r="G10" s="8">
        <v>100</v>
      </c>
      <c r="H10" s="8"/>
      <c r="I10" s="8"/>
      <c r="J10" s="8">
        <v>100</v>
      </c>
      <c r="K10" s="8"/>
      <c r="L10" s="8">
        <v>100</v>
      </c>
    </row>
    <row r="11" spans="1:12" s="9" customFormat="1" ht="76.5" x14ac:dyDescent="0.2">
      <c r="A11" s="4">
        <v>3</v>
      </c>
      <c r="B11" s="5" t="s">
        <v>22</v>
      </c>
      <c r="C11" s="6">
        <v>2</v>
      </c>
      <c r="D11" s="7" t="s">
        <v>24</v>
      </c>
      <c r="E11" s="8"/>
      <c r="F11" s="8"/>
      <c r="G11" s="8">
        <v>50</v>
      </c>
      <c r="H11" s="8"/>
      <c r="I11" s="8"/>
      <c r="J11" s="8">
        <v>50</v>
      </c>
      <c r="K11" s="8"/>
      <c r="L11" s="8">
        <v>50</v>
      </c>
    </row>
    <row r="12" spans="1:12" s="9" customFormat="1" ht="76.5" x14ac:dyDescent="0.2">
      <c r="A12" s="4">
        <v>4</v>
      </c>
      <c r="B12" s="5" t="s">
        <v>25</v>
      </c>
      <c r="C12" s="6">
        <v>1</v>
      </c>
      <c r="D12" s="7" t="s">
        <v>26</v>
      </c>
      <c r="E12" s="8"/>
      <c r="F12" s="8">
        <f>[1]Ukupno!I12/4</f>
        <v>5000</v>
      </c>
      <c r="G12" s="8"/>
      <c r="H12" s="8"/>
      <c r="I12" s="8">
        <f>[1]Ukupno!L12/4</f>
        <v>5000</v>
      </c>
      <c r="J12" s="14">
        <f>10000+10000</f>
        <v>20000</v>
      </c>
      <c r="K12" s="8"/>
      <c r="L12" s="8"/>
    </row>
    <row r="13" spans="1:12" s="9" customFormat="1" ht="76.5" x14ac:dyDescent="0.2">
      <c r="A13" s="4">
        <v>4</v>
      </c>
      <c r="B13" s="5" t="s">
        <v>25</v>
      </c>
      <c r="C13" s="6">
        <v>2</v>
      </c>
      <c r="D13" s="7" t="s">
        <v>27</v>
      </c>
      <c r="E13" s="8"/>
      <c r="F13" s="8">
        <f>[1]Ukupno!I13/4</f>
        <v>5000</v>
      </c>
      <c r="G13" s="8"/>
      <c r="H13" s="8"/>
      <c r="I13" s="8">
        <f>[1]Ukupno!L13/4</f>
        <v>5000</v>
      </c>
      <c r="J13" s="14">
        <f t="shared" ref="J13:J15" si="3">10000+10000</f>
        <v>20000</v>
      </c>
      <c r="K13" s="8"/>
      <c r="L13" s="8"/>
    </row>
    <row r="14" spans="1:12" s="9" customFormat="1" ht="76.5" x14ac:dyDescent="0.2">
      <c r="A14" s="4">
        <v>4</v>
      </c>
      <c r="B14" s="5" t="s">
        <v>25</v>
      </c>
      <c r="C14" s="6">
        <v>3</v>
      </c>
      <c r="D14" s="7" t="s">
        <v>28</v>
      </c>
      <c r="E14" s="8"/>
      <c r="F14" s="8">
        <f>[1]Ukupno!I14/4</f>
        <v>5000</v>
      </c>
      <c r="G14" s="8"/>
      <c r="H14" s="8"/>
      <c r="I14" s="8">
        <f>[1]Ukupno!L14/4</f>
        <v>5000</v>
      </c>
      <c r="J14" s="14">
        <f t="shared" si="3"/>
        <v>20000</v>
      </c>
      <c r="K14" s="8"/>
      <c r="L14" s="8"/>
    </row>
    <row r="15" spans="1:12" s="9" customFormat="1" ht="76.5" x14ac:dyDescent="0.2">
      <c r="A15" s="4">
        <v>4</v>
      </c>
      <c r="B15" s="5" t="s">
        <v>25</v>
      </c>
      <c r="C15" s="6">
        <v>4</v>
      </c>
      <c r="D15" s="7" t="s">
        <v>29</v>
      </c>
      <c r="E15" s="8"/>
      <c r="F15" s="8">
        <f>[1]Ukupno!I15/4</f>
        <v>5000</v>
      </c>
      <c r="G15" s="8"/>
      <c r="H15" s="8"/>
      <c r="I15" s="8">
        <f>[1]Ukupno!L15/4</f>
        <v>5000</v>
      </c>
      <c r="J15" s="14">
        <f t="shared" si="3"/>
        <v>20000</v>
      </c>
      <c r="K15" s="8"/>
      <c r="L15" s="8"/>
    </row>
    <row r="16" spans="1:12" s="9" customFormat="1" ht="76.5" x14ac:dyDescent="0.2">
      <c r="A16" s="4">
        <v>5</v>
      </c>
      <c r="B16" s="5" t="s">
        <v>30</v>
      </c>
      <c r="C16" s="6">
        <v>1</v>
      </c>
      <c r="D16" s="7" t="s">
        <v>31</v>
      </c>
      <c r="E16" s="14">
        <f>1300+1100</f>
        <v>2400</v>
      </c>
      <c r="F16" s="8"/>
      <c r="G16" s="8"/>
      <c r="H16" s="8">
        <f>[1]Ukupno!K16/4</f>
        <v>2000</v>
      </c>
      <c r="I16" s="8"/>
      <c r="J16" s="8"/>
      <c r="K16" s="8"/>
      <c r="L16" s="8"/>
    </row>
    <row r="17" spans="1:12" s="9" customFormat="1" ht="76.5" x14ac:dyDescent="0.2">
      <c r="A17" s="4">
        <v>5</v>
      </c>
      <c r="B17" s="5" t="s">
        <v>30</v>
      </c>
      <c r="C17" s="6">
        <v>2</v>
      </c>
      <c r="D17" s="7" t="s">
        <v>32</v>
      </c>
      <c r="E17" s="14">
        <f t="shared" ref="E17:E19" si="4">1300+1100</f>
        <v>2400</v>
      </c>
      <c r="F17" s="8"/>
      <c r="G17" s="8"/>
      <c r="H17" s="14">
        <f>2000+200</f>
        <v>2200</v>
      </c>
      <c r="I17" s="8"/>
      <c r="J17" s="8"/>
      <c r="K17" s="8"/>
      <c r="L17" s="8"/>
    </row>
    <row r="18" spans="1:12" s="9" customFormat="1" ht="76.5" x14ac:dyDescent="0.2">
      <c r="A18" s="4">
        <v>5</v>
      </c>
      <c r="B18" s="5" t="s">
        <v>30</v>
      </c>
      <c r="C18" s="6">
        <v>3</v>
      </c>
      <c r="D18" s="7" t="s">
        <v>33</v>
      </c>
      <c r="E18" s="14">
        <f t="shared" si="4"/>
        <v>2400</v>
      </c>
      <c r="F18" s="8"/>
      <c r="G18" s="8"/>
      <c r="H18" s="14">
        <f>2000+800</f>
        <v>2800</v>
      </c>
      <c r="I18" s="8"/>
      <c r="J18" s="8"/>
      <c r="K18" s="8"/>
      <c r="L18" s="8"/>
    </row>
    <row r="19" spans="1:12" s="9" customFormat="1" ht="76.5" x14ac:dyDescent="0.2">
      <c r="A19" s="4">
        <v>5</v>
      </c>
      <c r="B19" s="5" t="s">
        <v>30</v>
      </c>
      <c r="C19" s="6">
        <v>4</v>
      </c>
      <c r="D19" s="7" t="s">
        <v>34</v>
      </c>
      <c r="E19" s="14">
        <f t="shared" si="4"/>
        <v>2400</v>
      </c>
      <c r="F19" s="8"/>
      <c r="G19" s="8"/>
      <c r="H19" s="14">
        <f>2000+400</f>
        <v>2400</v>
      </c>
      <c r="I19" s="8"/>
      <c r="J19" s="8"/>
      <c r="K19" s="8"/>
      <c r="L19" s="8"/>
    </row>
    <row r="20" spans="1:12" s="9" customFormat="1" ht="76.5" x14ac:dyDescent="0.2">
      <c r="A20" s="4">
        <v>6</v>
      </c>
      <c r="B20" s="5" t="s">
        <v>35</v>
      </c>
      <c r="C20" s="10">
        <v>1</v>
      </c>
      <c r="D20" s="11" t="s">
        <v>36</v>
      </c>
      <c r="E20" s="12"/>
      <c r="F20" s="13">
        <f>[1]Ukupno!I20/4</f>
        <v>2500</v>
      </c>
      <c r="G20" s="12"/>
      <c r="H20" s="12"/>
      <c r="I20" s="13">
        <f>[1]Ukupno!L20/4</f>
        <v>3750</v>
      </c>
      <c r="J20" s="12"/>
      <c r="K20" s="12"/>
      <c r="L20" s="12"/>
    </row>
    <row r="21" spans="1:12" s="9" customFormat="1" ht="76.5" x14ac:dyDescent="0.2">
      <c r="A21" s="4">
        <v>6</v>
      </c>
      <c r="B21" s="5" t="s">
        <v>35</v>
      </c>
      <c r="C21" s="10">
        <v>2</v>
      </c>
      <c r="D21" s="11" t="s">
        <v>37</v>
      </c>
      <c r="E21" s="12"/>
      <c r="F21" s="13">
        <f>[1]Ukupno!I21/4</f>
        <v>2500</v>
      </c>
      <c r="G21" s="12"/>
      <c r="H21" s="12"/>
      <c r="I21" s="13">
        <f>[1]Ukupno!L21/4</f>
        <v>3750</v>
      </c>
      <c r="J21" s="12"/>
      <c r="K21" s="12"/>
      <c r="L21" s="12"/>
    </row>
    <row r="22" spans="1:12" s="9" customFormat="1" ht="76.5" x14ac:dyDescent="0.2">
      <c r="A22" s="4">
        <v>6</v>
      </c>
      <c r="B22" s="5" t="s">
        <v>35</v>
      </c>
      <c r="C22" s="10">
        <v>3</v>
      </c>
      <c r="D22" s="11" t="s">
        <v>38</v>
      </c>
      <c r="E22" s="12"/>
      <c r="F22" s="13">
        <f>[1]Ukupno!I22/4</f>
        <v>2500</v>
      </c>
      <c r="G22" s="12"/>
      <c r="H22" s="12"/>
      <c r="I22" s="13">
        <f>[1]Ukupno!L22/4</f>
        <v>3750</v>
      </c>
      <c r="J22" s="12"/>
      <c r="K22" s="12"/>
      <c r="L22" s="12"/>
    </row>
    <row r="23" spans="1:12" s="9" customFormat="1" ht="76.5" x14ac:dyDescent="0.2">
      <c r="A23" s="4">
        <v>6</v>
      </c>
      <c r="B23" s="5" t="s">
        <v>35</v>
      </c>
      <c r="C23" s="10">
        <v>4</v>
      </c>
      <c r="D23" s="11" t="s">
        <v>39</v>
      </c>
      <c r="E23" s="12"/>
      <c r="F23" s="13">
        <f>[1]Ukupno!I23/4</f>
        <v>2500</v>
      </c>
      <c r="G23" s="12"/>
      <c r="H23" s="12"/>
      <c r="I23" s="13">
        <f>[1]Ukupno!L23/4</f>
        <v>3750</v>
      </c>
      <c r="J23" s="12"/>
      <c r="K23" s="12"/>
      <c r="L23" s="12"/>
    </row>
  </sheetData>
  <autoFilter ref="A1:L23" xr:uid="{F68B6B63-5D7A-45FE-86A8-7F8E7281F2B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Milos Lazic</cp:lastModifiedBy>
  <dcterms:created xsi:type="dcterms:W3CDTF">2020-02-27T13:40:21Z</dcterms:created>
  <dcterms:modified xsi:type="dcterms:W3CDTF">2020-09-08T08:28:00Z</dcterms:modified>
</cp:coreProperties>
</file>