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milos.lazic\Desktop\Sociva\Za Objavu\"/>
    </mc:Choice>
  </mc:AlternateContent>
  <xr:revisionPtr revIDLastSave="0" documentId="13_ncr:1_{D041C498-C501-4FED-86FC-519AE071EE0C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I kvartal" sheetId="5" r:id="rId1"/>
  </sheets>
  <definedNames>
    <definedName name="_xlnm.Print_Area" localSheetId="0">'I kvartal'!$A$1:$AH$16</definedName>
    <definedName name="_xlnm.Print_Titles" localSheetId="0">'I kvartal'!$A:$B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I2" i="5"/>
  <c r="I16" i="5" l="1"/>
  <c r="I15" i="5"/>
  <c r="I14" i="5"/>
  <c r="I13" i="5"/>
  <c r="I12" i="5"/>
  <c r="I11" i="5"/>
  <c r="I10" i="5"/>
  <c r="I9" i="5"/>
  <c r="I6" i="5"/>
  <c r="I5" i="5"/>
  <c r="I4" i="5"/>
  <c r="F16" i="5" l="1"/>
  <c r="F9" i="5" l="1"/>
  <c r="F2" i="5"/>
  <c r="T4" i="5" l="1"/>
  <c r="W10" i="5" l="1"/>
  <c r="W9" i="5"/>
  <c r="F10" i="5"/>
  <c r="F15" i="5"/>
</calcChain>
</file>

<file path=xl/sharedStrings.xml><?xml version="1.0" encoding="utf-8"?>
<sst xmlns="http://schemas.openxmlformats.org/spreadsheetml/2006/main" count="49" uniqueCount="49">
  <si>
    <t>Назив партије</t>
  </si>
  <si>
    <t>Интраокуларна мека задњекоморна сочива израђена од хидрофилног акрилата, изливена у комаду</t>
  </si>
  <si>
    <t>Интраокуларна задњекоморна сочива</t>
  </si>
  <si>
    <t>Интраокуларна тврда (ПММА) задњекоморна сочива</t>
  </si>
  <si>
    <t>Интраокуларна тврда (ПММА) предњекоморна сочива</t>
  </si>
  <si>
    <t>Интраокуларна тврда (ПММА) сочива за дужичну фиксацију</t>
  </si>
  <si>
    <t>Интраокуларна трифокална мека задњекоморна сочива израђена од акрилата изливена у комаду или мека задњекоморна сочива изливена у комаду са проширеним опсегом вида и дифрактивним дизајном</t>
  </si>
  <si>
    <t>Торична интраокуларна мека задњекоморна сочива израђена од акрилата изливена у комаду</t>
  </si>
  <si>
    <t>Ножић за главну инцизију троугласти са маркером или од аустенитног челика 2,75mm</t>
  </si>
  <si>
    <t>Ножић за парацентезу 15 степени</t>
  </si>
  <si>
    <t>Ирис ретрактори од полипропилена - кукице за механичку дилатацију дужице</t>
  </si>
  <si>
    <t xml:space="preserve">Балансирани раствор за око у кесама за апарат Centurion, од 500 ml </t>
  </si>
  <si>
    <t>Самолепљива офтамолошка прекривка (drape) са колекционом кесицом 50х60cm, или већи</t>
  </si>
  <si>
    <t>Капсуларни тензиони прстен дијаметра 10 mm или већи</t>
  </si>
  <si>
    <t>Хидроксипро-пилметил целулоза 2%-2,5%</t>
  </si>
  <si>
    <t>Контраст плаво, за бојење предње капсуле, концентрација трипан плавог 0,05% или више</t>
  </si>
  <si>
    <t xml:space="preserve">Општа болница Суботица </t>
  </si>
  <si>
    <t>Општа болница Зрењанин</t>
  </si>
  <si>
    <t>Општа болница Вршац</t>
  </si>
  <si>
    <t>Општа болница Панчево</t>
  </si>
  <si>
    <t>Општа болница Сомбор</t>
  </si>
  <si>
    <t>Општа болница Врбас</t>
  </si>
  <si>
    <t>Клинички центар Војводине</t>
  </si>
  <si>
    <t>Општа болница Сремска Митровица</t>
  </si>
  <si>
    <t>Општа болница Лозница</t>
  </si>
  <si>
    <t>Општа болница Шабац</t>
  </si>
  <si>
    <t>Општа болница Ваљево</t>
  </si>
  <si>
    <t>Општа болница Смедерево</t>
  </si>
  <si>
    <t>Општа болница Стефан Високи Смедеревска Паланка</t>
  </si>
  <si>
    <t>Општа болница Пожаревац</t>
  </si>
  <si>
    <t>Клинички центар Крагујевац</t>
  </si>
  <si>
    <t>Општа болница Ћуприја</t>
  </si>
  <si>
    <t>Општа болница Бор</t>
  </si>
  <si>
    <t>Здравствени центар Зајечар</t>
  </si>
  <si>
    <t>Здравствени центар Ужице</t>
  </si>
  <si>
    <t>Здравствени центар Чачак</t>
  </si>
  <si>
    <t>Општа болница Студеница Краљево</t>
  </si>
  <si>
    <t>Општа болница Крушевац</t>
  </si>
  <si>
    <t>Клинички центар Ниш</t>
  </si>
  <si>
    <t>Општа болница Прокупље</t>
  </si>
  <si>
    <t>Општа болница Пирот</t>
  </si>
  <si>
    <t>Општа болница Лесковац</t>
  </si>
  <si>
    <t>Здравствени центар Врање</t>
  </si>
  <si>
    <t>Здравствени центар Косовска Митровица</t>
  </si>
  <si>
    <t>Клиничко-болнички центар Звездара</t>
  </si>
  <si>
    <t>Клинички центар Србије</t>
  </si>
  <si>
    <t>Општа болница Нови Пазар</t>
  </si>
  <si>
    <t>ВМА</t>
  </si>
  <si>
    <t>Бр. партије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</si>
</sst>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M7" sqref="M7"/>
    </sheetView>
  </sheetViews>
  <sheetFormatPr defaultRowHeight="12" x14ac:dyDescent="0.2"/>
  <cols>
    <col min="1" max="1" width="6.85546875" style="4" customWidth="1"/>
    <col min="2" max="2" width="43.5703125" style="4" customWidth="1"/>
    <col min="3" max="3" width="12.85546875" style="4" customWidth="1"/>
    <col min="4" max="4" width="10.42578125" style="4" customWidth="1"/>
    <col min="5" max="5" width="8.140625" style="4" bestFit="1" customWidth="1"/>
    <col min="6" max="6" width="8.28515625" style="4" bestFit="1" customWidth="1"/>
    <col min="7" max="8" width="8.140625" style="4" bestFit="1" customWidth="1"/>
    <col min="9" max="9" width="9.7109375" style="4" bestFit="1" customWidth="1"/>
    <col min="10" max="10" width="10.140625" style="4" bestFit="1" customWidth="1"/>
    <col min="11" max="13" width="8.140625" style="4" bestFit="1" customWidth="1"/>
    <col min="14" max="14" width="10.42578125" style="4" bestFit="1" customWidth="1"/>
    <col min="15" max="15" width="14" style="4" bestFit="1" customWidth="1"/>
    <col min="16" max="16" width="10.5703125" style="4" bestFit="1" customWidth="1"/>
    <col min="17" max="17" width="10" style="4" bestFit="1" customWidth="1"/>
    <col min="18" max="19" width="8.140625" style="4" bestFit="1" customWidth="1"/>
    <col min="20" max="20" width="13.85546875" style="4" bestFit="1" customWidth="1"/>
    <col min="21" max="21" width="12.42578125" style="4" bestFit="1" customWidth="1"/>
    <col min="22" max="22" width="12.140625" style="4" bestFit="1" customWidth="1"/>
    <col min="23" max="23" width="9.85546875" style="4" bestFit="1" customWidth="1"/>
    <col min="24" max="24" width="9.140625" style="4" bestFit="1" customWidth="1"/>
    <col min="25" max="25" width="10.5703125" style="4" bestFit="1" customWidth="1"/>
    <col min="26" max="26" width="9.7109375" style="4" bestFit="1" customWidth="1"/>
    <col min="27" max="27" width="8.140625" style="4" bestFit="1" customWidth="1"/>
    <col min="28" max="28" width="9" style="4" bestFit="1" customWidth="1"/>
    <col min="29" max="29" width="11.7109375" style="4" customWidth="1"/>
    <col min="30" max="30" width="12" style="4" bestFit="1" customWidth="1"/>
    <col min="31" max="31" width="9.5703125" style="4" bestFit="1" customWidth="1"/>
    <col min="32" max="32" width="9" style="4" bestFit="1" customWidth="1"/>
    <col min="33" max="33" width="7.140625" style="4" customWidth="1"/>
    <col min="34" max="34" width="8.140625" style="4" bestFit="1" customWidth="1"/>
    <col min="35" max="16384" width="9.140625" style="4"/>
  </cols>
  <sheetData>
    <row r="1" spans="1:34" ht="75" customHeight="1" x14ac:dyDescent="0.2">
      <c r="A1" s="1" t="s">
        <v>48</v>
      </c>
      <c r="B1" s="1" t="s">
        <v>0</v>
      </c>
      <c r="C1" s="2" t="s">
        <v>16</v>
      </c>
      <c r="D1" s="2" t="s">
        <v>17</v>
      </c>
      <c r="E1" s="2" t="s">
        <v>18</v>
      </c>
      <c r="F1" s="2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 t="s">
        <v>28</v>
      </c>
      <c r="P1" s="3" t="s">
        <v>29</v>
      </c>
      <c r="Q1" s="3" t="s">
        <v>30</v>
      </c>
      <c r="R1" s="3" t="s">
        <v>31</v>
      </c>
      <c r="S1" s="3" t="s">
        <v>32</v>
      </c>
      <c r="T1" s="3" t="s">
        <v>33</v>
      </c>
      <c r="U1" s="3" t="s">
        <v>34</v>
      </c>
      <c r="V1" s="3" t="s">
        <v>35</v>
      </c>
      <c r="W1" s="3" t="s">
        <v>36</v>
      </c>
      <c r="X1" s="3" t="s">
        <v>37</v>
      </c>
      <c r="Y1" s="3" t="s">
        <v>38</v>
      </c>
      <c r="Z1" s="3" t="s">
        <v>39</v>
      </c>
      <c r="AA1" s="3" t="s">
        <v>40</v>
      </c>
      <c r="AB1" s="3" t="s">
        <v>41</v>
      </c>
      <c r="AC1" s="3" t="s">
        <v>42</v>
      </c>
      <c r="AD1" s="3" t="s">
        <v>43</v>
      </c>
      <c r="AE1" s="3" t="s">
        <v>44</v>
      </c>
      <c r="AF1" s="3" t="s">
        <v>45</v>
      </c>
      <c r="AG1" s="3" t="s">
        <v>47</v>
      </c>
      <c r="AH1" s="3" t="s">
        <v>46</v>
      </c>
    </row>
    <row r="2" spans="1:34" ht="43.5" customHeight="1" x14ac:dyDescent="0.2">
      <c r="A2" s="5">
        <v>2</v>
      </c>
      <c r="B2" s="6" t="s">
        <v>1</v>
      </c>
      <c r="C2" s="10">
        <v>31</v>
      </c>
      <c r="D2" s="7">
        <v>1</v>
      </c>
      <c r="E2" s="7">
        <v>1</v>
      </c>
      <c r="F2" s="10">
        <f>94+65</f>
        <v>159</v>
      </c>
      <c r="G2" s="7">
        <v>1</v>
      </c>
      <c r="H2" s="7">
        <v>1</v>
      </c>
      <c r="I2" s="11">
        <f>153</f>
        <v>153</v>
      </c>
      <c r="J2" s="7">
        <v>22</v>
      </c>
      <c r="K2" s="7">
        <v>1</v>
      </c>
      <c r="L2" s="7">
        <v>7</v>
      </c>
      <c r="M2" s="7">
        <v>1</v>
      </c>
      <c r="N2" s="7">
        <v>1</v>
      </c>
      <c r="O2" s="7">
        <v>1</v>
      </c>
      <c r="P2" s="7">
        <v>1</v>
      </c>
      <c r="Q2" s="7">
        <v>44</v>
      </c>
      <c r="R2" s="7">
        <v>1</v>
      </c>
      <c r="S2" s="7">
        <v>1</v>
      </c>
      <c r="T2" s="7">
        <v>1</v>
      </c>
      <c r="U2" s="7">
        <v>1</v>
      </c>
      <c r="V2" s="7">
        <v>40</v>
      </c>
      <c r="W2" s="7">
        <v>1</v>
      </c>
      <c r="X2" s="7">
        <v>56</v>
      </c>
      <c r="Y2" s="7">
        <v>224</v>
      </c>
      <c r="Z2" s="7">
        <v>1</v>
      </c>
      <c r="AA2" s="7">
        <v>29</v>
      </c>
      <c r="AB2" s="7">
        <v>1</v>
      </c>
      <c r="AC2" s="7">
        <v>1</v>
      </c>
      <c r="AD2" s="7">
        <v>1</v>
      </c>
      <c r="AE2" s="7">
        <v>63</v>
      </c>
      <c r="AF2" s="7">
        <v>1</v>
      </c>
      <c r="AG2" s="7">
        <v>1</v>
      </c>
      <c r="AH2" s="7">
        <v>1</v>
      </c>
    </row>
    <row r="3" spans="1:34" ht="20.25" customHeight="1" x14ac:dyDescent="0.2">
      <c r="A3" s="5">
        <v>3</v>
      </c>
      <c r="B3" s="6" t="s">
        <v>2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11">
        <f>2</f>
        <v>2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2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2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2</v>
      </c>
      <c r="AF3" s="7">
        <v>2</v>
      </c>
      <c r="AG3" s="7">
        <v>2</v>
      </c>
      <c r="AH3" s="7">
        <v>0</v>
      </c>
    </row>
    <row r="4" spans="1:34" ht="24" x14ac:dyDescent="0.2">
      <c r="A4" s="5">
        <v>5</v>
      </c>
      <c r="B4" s="6" t="s">
        <v>3</v>
      </c>
      <c r="C4" s="7">
        <v>6</v>
      </c>
      <c r="D4" s="7">
        <v>8</v>
      </c>
      <c r="E4" s="7">
        <v>1</v>
      </c>
      <c r="F4" s="7">
        <v>6</v>
      </c>
      <c r="G4" s="7">
        <v>2</v>
      </c>
      <c r="H4" s="7">
        <v>1</v>
      </c>
      <c r="I4" s="10">
        <f>2+2</f>
        <v>4</v>
      </c>
      <c r="J4" s="7">
        <v>1</v>
      </c>
      <c r="K4" s="7">
        <v>1</v>
      </c>
      <c r="L4" s="7">
        <v>1</v>
      </c>
      <c r="M4" s="7">
        <v>1</v>
      </c>
      <c r="N4" s="7">
        <v>26</v>
      </c>
      <c r="O4" s="7">
        <v>3</v>
      </c>
      <c r="P4" s="7">
        <v>14</v>
      </c>
      <c r="Q4" s="7">
        <v>13</v>
      </c>
      <c r="R4" s="7">
        <v>55</v>
      </c>
      <c r="S4" s="7">
        <v>42</v>
      </c>
      <c r="T4" s="10">
        <f>3+10</f>
        <v>13</v>
      </c>
      <c r="U4" s="7">
        <v>1</v>
      </c>
      <c r="V4" s="7">
        <v>1</v>
      </c>
      <c r="W4" s="7">
        <v>1</v>
      </c>
      <c r="X4" s="7">
        <v>6</v>
      </c>
      <c r="Y4" s="7">
        <v>2</v>
      </c>
      <c r="Z4" s="7">
        <v>1</v>
      </c>
      <c r="AA4" s="7">
        <v>1</v>
      </c>
      <c r="AB4" s="7">
        <v>43</v>
      </c>
      <c r="AC4" s="7">
        <v>1</v>
      </c>
      <c r="AD4" s="7">
        <v>1</v>
      </c>
      <c r="AE4" s="7">
        <v>2</v>
      </c>
      <c r="AF4" s="7">
        <v>5</v>
      </c>
      <c r="AG4" s="7">
        <v>2</v>
      </c>
      <c r="AH4" s="7">
        <v>1</v>
      </c>
    </row>
    <row r="5" spans="1:34" ht="27.75" customHeight="1" x14ac:dyDescent="0.2">
      <c r="A5" s="5">
        <v>6</v>
      </c>
      <c r="B5" s="6" t="s">
        <v>4</v>
      </c>
      <c r="C5" s="7">
        <v>1</v>
      </c>
      <c r="D5" s="7">
        <v>1</v>
      </c>
      <c r="E5" s="7">
        <v>1</v>
      </c>
      <c r="F5" s="7">
        <v>1</v>
      </c>
      <c r="G5" s="7">
        <v>1</v>
      </c>
      <c r="H5" s="7">
        <v>1</v>
      </c>
      <c r="I5" s="10">
        <f>1+15</f>
        <v>16</v>
      </c>
      <c r="J5" s="7">
        <v>1</v>
      </c>
      <c r="K5" s="7">
        <v>1</v>
      </c>
      <c r="L5" s="7">
        <v>1</v>
      </c>
      <c r="M5" s="7">
        <v>1</v>
      </c>
      <c r="N5" s="7">
        <v>2</v>
      </c>
      <c r="O5" s="7">
        <v>1</v>
      </c>
      <c r="P5" s="7">
        <v>2</v>
      </c>
      <c r="Q5" s="7">
        <v>2</v>
      </c>
      <c r="R5" s="7">
        <v>2</v>
      </c>
      <c r="S5" s="7">
        <v>2</v>
      </c>
      <c r="T5" s="7">
        <v>1</v>
      </c>
      <c r="U5" s="7">
        <v>1</v>
      </c>
      <c r="V5" s="7">
        <v>1</v>
      </c>
      <c r="W5" s="7">
        <v>1</v>
      </c>
      <c r="X5" s="7">
        <v>1</v>
      </c>
      <c r="Y5" s="7">
        <v>1</v>
      </c>
      <c r="Z5" s="7">
        <v>1</v>
      </c>
      <c r="AA5" s="7">
        <v>1</v>
      </c>
      <c r="AB5" s="7">
        <v>2</v>
      </c>
      <c r="AC5" s="7">
        <v>1</v>
      </c>
      <c r="AD5" s="7">
        <v>1</v>
      </c>
      <c r="AE5" s="7">
        <v>1</v>
      </c>
      <c r="AF5" s="7">
        <v>2</v>
      </c>
      <c r="AG5" s="7">
        <v>1</v>
      </c>
      <c r="AH5" s="7">
        <v>1</v>
      </c>
    </row>
    <row r="6" spans="1:34" ht="32.25" customHeight="1" x14ac:dyDescent="0.2">
      <c r="A6" s="5">
        <v>7</v>
      </c>
      <c r="B6" s="6" t="s">
        <v>5</v>
      </c>
      <c r="C6" s="7">
        <v>1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10">
        <f>1+15</f>
        <v>16</v>
      </c>
      <c r="J6" s="7">
        <v>1</v>
      </c>
      <c r="K6" s="7">
        <v>2</v>
      </c>
      <c r="L6" s="7">
        <v>2</v>
      </c>
      <c r="M6" s="7">
        <v>1</v>
      </c>
      <c r="N6" s="7">
        <v>1</v>
      </c>
      <c r="O6" s="7">
        <v>1</v>
      </c>
      <c r="P6" s="7">
        <v>1</v>
      </c>
      <c r="Q6" s="7">
        <v>2</v>
      </c>
      <c r="R6" s="7">
        <v>1</v>
      </c>
      <c r="S6" s="7">
        <v>1</v>
      </c>
      <c r="T6" s="7">
        <v>1</v>
      </c>
      <c r="U6" s="7">
        <v>1</v>
      </c>
      <c r="V6" s="7">
        <v>2</v>
      </c>
      <c r="W6" s="7">
        <v>2</v>
      </c>
      <c r="X6" s="7">
        <v>1</v>
      </c>
      <c r="Y6" s="7">
        <v>2</v>
      </c>
      <c r="Z6" s="7">
        <v>1</v>
      </c>
      <c r="AA6" s="7">
        <v>1</v>
      </c>
      <c r="AB6" s="7">
        <v>2</v>
      </c>
      <c r="AC6" s="7">
        <v>1</v>
      </c>
      <c r="AD6" s="7">
        <v>1</v>
      </c>
      <c r="AE6" s="7">
        <v>2</v>
      </c>
      <c r="AF6" s="7">
        <v>3</v>
      </c>
      <c r="AG6" s="7">
        <v>2</v>
      </c>
      <c r="AH6" s="7">
        <v>1</v>
      </c>
    </row>
    <row r="7" spans="1:34" ht="70.5" customHeight="1" x14ac:dyDescent="0.2">
      <c r="A7" s="5">
        <v>8</v>
      </c>
      <c r="B7" s="6" t="s">
        <v>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2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2</v>
      </c>
      <c r="AG7" s="7">
        <v>2</v>
      </c>
      <c r="AH7" s="7">
        <v>0</v>
      </c>
    </row>
    <row r="8" spans="1:34" ht="31.5" customHeight="1" x14ac:dyDescent="0.2">
      <c r="A8" s="5">
        <v>9</v>
      </c>
      <c r="B8" s="6" t="s">
        <v>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1</v>
      </c>
      <c r="AH8" s="7">
        <v>1</v>
      </c>
    </row>
    <row r="9" spans="1:34" ht="29.25" customHeight="1" x14ac:dyDescent="0.2">
      <c r="A9" s="5">
        <v>13</v>
      </c>
      <c r="B9" s="6" t="s">
        <v>8</v>
      </c>
      <c r="C9" s="7">
        <v>114</v>
      </c>
      <c r="D9" s="7">
        <v>66</v>
      </c>
      <c r="E9" s="7">
        <v>6</v>
      </c>
      <c r="F9" s="10">
        <f>12+33</f>
        <v>45</v>
      </c>
      <c r="G9" s="7">
        <v>66</v>
      </c>
      <c r="H9" s="7">
        <v>6</v>
      </c>
      <c r="I9" s="10">
        <f>108+450</f>
        <v>558</v>
      </c>
      <c r="J9" s="7">
        <v>42</v>
      </c>
      <c r="K9" s="7">
        <v>126</v>
      </c>
      <c r="L9" s="7">
        <v>174</v>
      </c>
      <c r="M9" s="7">
        <v>18</v>
      </c>
      <c r="N9" s="7">
        <v>30</v>
      </c>
      <c r="O9" s="7">
        <v>6</v>
      </c>
      <c r="P9" s="7">
        <v>42</v>
      </c>
      <c r="Q9" s="7">
        <v>210</v>
      </c>
      <c r="R9" s="7">
        <v>96</v>
      </c>
      <c r="S9" s="7">
        <v>6</v>
      </c>
      <c r="T9" s="7">
        <v>12</v>
      </c>
      <c r="U9" s="7">
        <v>12</v>
      </c>
      <c r="V9" s="7">
        <v>12</v>
      </c>
      <c r="W9" s="10">
        <f>12+300</f>
        <v>312</v>
      </c>
      <c r="X9" s="7">
        <v>276</v>
      </c>
      <c r="Y9" s="7">
        <v>522</v>
      </c>
      <c r="Z9" s="7">
        <v>66</v>
      </c>
      <c r="AA9" s="7">
        <v>84</v>
      </c>
      <c r="AB9" s="7">
        <v>12</v>
      </c>
      <c r="AC9" s="7">
        <v>6</v>
      </c>
      <c r="AD9" s="7">
        <v>6</v>
      </c>
      <c r="AE9" s="7">
        <v>444</v>
      </c>
      <c r="AF9" s="7">
        <v>960</v>
      </c>
      <c r="AG9" s="7">
        <v>12</v>
      </c>
      <c r="AH9" s="7">
        <v>6</v>
      </c>
    </row>
    <row r="10" spans="1:34" ht="26.25" customHeight="1" x14ac:dyDescent="0.2">
      <c r="A10" s="5">
        <v>14</v>
      </c>
      <c r="B10" s="6" t="s">
        <v>9</v>
      </c>
      <c r="C10" s="7">
        <v>110</v>
      </c>
      <c r="D10" s="7">
        <v>70</v>
      </c>
      <c r="E10" s="7">
        <v>10</v>
      </c>
      <c r="F10" s="10">
        <f>10+100</f>
        <v>110</v>
      </c>
      <c r="G10" s="7">
        <v>70</v>
      </c>
      <c r="H10" s="7">
        <v>10</v>
      </c>
      <c r="I10" s="10">
        <f>110+350</f>
        <v>460</v>
      </c>
      <c r="J10" s="7">
        <v>50</v>
      </c>
      <c r="K10" s="7">
        <v>120</v>
      </c>
      <c r="L10" s="7">
        <v>170</v>
      </c>
      <c r="M10" s="7">
        <v>20</v>
      </c>
      <c r="N10" s="7">
        <v>30</v>
      </c>
      <c r="O10" s="7">
        <v>10</v>
      </c>
      <c r="P10" s="7">
        <v>50</v>
      </c>
      <c r="Q10" s="7">
        <v>210</v>
      </c>
      <c r="R10" s="7">
        <v>100</v>
      </c>
      <c r="S10" s="7">
        <v>10</v>
      </c>
      <c r="T10" s="7">
        <v>10</v>
      </c>
      <c r="U10" s="7">
        <v>10</v>
      </c>
      <c r="V10" s="7">
        <v>10</v>
      </c>
      <c r="W10" s="10">
        <f>10+300</f>
        <v>310</v>
      </c>
      <c r="X10" s="7">
        <v>270</v>
      </c>
      <c r="Y10" s="7">
        <v>520</v>
      </c>
      <c r="Z10" s="7">
        <v>70</v>
      </c>
      <c r="AA10" s="7">
        <v>90</v>
      </c>
      <c r="AB10" s="7">
        <v>10</v>
      </c>
      <c r="AC10" s="7">
        <v>10</v>
      </c>
      <c r="AD10" s="7">
        <v>10</v>
      </c>
      <c r="AE10" s="7">
        <v>440</v>
      </c>
      <c r="AF10" s="7">
        <v>960</v>
      </c>
      <c r="AG10" s="7">
        <v>10</v>
      </c>
      <c r="AH10" s="7">
        <v>10</v>
      </c>
    </row>
    <row r="11" spans="1:34" ht="29.25" customHeight="1" x14ac:dyDescent="0.2">
      <c r="A11" s="8">
        <v>15</v>
      </c>
      <c r="B11" s="9" t="s">
        <v>10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10">
        <f>1+3</f>
        <v>4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23</v>
      </c>
      <c r="AG11" s="7">
        <v>1</v>
      </c>
      <c r="AH11" s="7">
        <v>0</v>
      </c>
    </row>
    <row r="12" spans="1:34" ht="27.75" customHeight="1" x14ac:dyDescent="0.2">
      <c r="A12" s="8">
        <v>18</v>
      </c>
      <c r="B12" s="9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10">
        <f>127+180</f>
        <v>307</v>
      </c>
      <c r="J12" s="7">
        <v>40</v>
      </c>
      <c r="K12" s="7">
        <v>0</v>
      </c>
      <c r="L12" s="7">
        <v>20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4</v>
      </c>
      <c r="AE12" s="7">
        <v>20</v>
      </c>
      <c r="AF12" s="7">
        <v>0</v>
      </c>
      <c r="AG12" s="7">
        <v>40</v>
      </c>
      <c r="AH12" s="7">
        <v>0</v>
      </c>
    </row>
    <row r="13" spans="1:34" ht="28.5" customHeight="1" x14ac:dyDescent="0.2">
      <c r="A13" s="5">
        <v>19</v>
      </c>
      <c r="B13" s="6" t="s">
        <v>12</v>
      </c>
      <c r="C13" s="7">
        <v>10</v>
      </c>
      <c r="D13" s="7">
        <v>50</v>
      </c>
      <c r="E13" s="7">
        <v>4</v>
      </c>
      <c r="F13" s="10">
        <v>304</v>
      </c>
      <c r="G13" s="7">
        <v>63</v>
      </c>
      <c r="H13" s="7">
        <v>4</v>
      </c>
      <c r="I13" s="10">
        <f>500+500</f>
        <v>1000</v>
      </c>
      <c r="J13" s="7">
        <v>110</v>
      </c>
      <c r="K13" s="7">
        <v>125</v>
      </c>
      <c r="L13" s="7">
        <v>185</v>
      </c>
      <c r="M13" s="7">
        <v>5</v>
      </c>
      <c r="N13" s="7">
        <v>5</v>
      </c>
      <c r="O13" s="7">
        <v>4</v>
      </c>
      <c r="P13" s="7">
        <v>17</v>
      </c>
      <c r="Q13" s="7">
        <v>438</v>
      </c>
      <c r="R13" s="7">
        <v>100</v>
      </c>
      <c r="S13" s="7">
        <v>10</v>
      </c>
      <c r="T13" s="7">
        <v>4</v>
      </c>
      <c r="U13" s="7">
        <v>4</v>
      </c>
      <c r="V13" s="7">
        <v>313</v>
      </c>
      <c r="W13" s="7">
        <v>4</v>
      </c>
      <c r="X13" s="7">
        <v>281</v>
      </c>
      <c r="Y13" s="7">
        <v>1000</v>
      </c>
      <c r="Z13" s="7">
        <v>4</v>
      </c>
      <c r="AA13" s="7">
        <v>18</v>
      </c>
      <c r="AB13" s="7">
        <v>5</v>
      </c>
      <c r="AC13" s="7">
        <v>4</v>
      </c>
      <c r="AD13" s="7">
        <v>4</v>
      </c>
      <c r="AE13" s="7">
        <v>475</v>
      </c>
      <c r="AF13" s="7">
        <v>1125</v>
      </c>
      <c r="AG13" s="7">
        <v>125</v>
      </c>
      <c r="AH13" s="7">
        <v>4</v>
      </c>
    </row>
    <row r="14" spans="1:34" ht="30.75" customHeight="1" x14ac:dyDescent="0.2">
      <c r="A14" s="8">
        <v>20</v>
      </c>
      <c r="B14" s="9" t="s">
        <v>13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10">
        <f>3+4</f>
        <v>7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3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3</v>
      </c>
      <c r="Z14" s="7">
        <v>1</v>
      </c>
      <c r="AA14" s="7">
        <v>1</v>
      </c>
      <c r="AB14" s="7">
        <v>1</v>
      </c>
      <c r="AC14" s="7">
        <v>1</v>
      </c>
      <c r="AD14" s="7">
        <v>1</v>
      </c>
      <c r="AE14" s="7">
        <v>3</v>
      </c>
      <c r="AF14" s="7">
        <v>3</v>
      </c>
      <c r="AG14" s="7">
        <v>3</v>
      </c>
      <c r="AH14" s="7">
        <v>1</v>
      </c>
    </row>
    <row r="15" spans="1:34" ht="25.5" customHeight="1" x14ac:dyDescent="0.2">
      <c r="A15" s="5">
        <v>21</v>
      </c>
      <c r="B15" s="6" t="s">
        <v>14</v>
      </c>
      <c r="C15" s="7">
        <v>76</v>
      </c>
      <c r="D15" s="7">
        <v>23</v>
      </c>
      <c r="E15" s="7">
        <v>10</v>
      </c>
      <c r="F15" s="10">
        <f>10+100+200</f>
        <v>310</v>
      </c>
      <c r="G15" s="7">
        <v>43</v>
      </c>
      <c r="H15" s="7">
        <v>10</v>
      </c>
      <c r="I15" s="10">
        <f>285+500</f>
        <v>785</v>
      </c>
      <c r="J15" s="7">
        <v>10</v>
      </c>
      <c r="K15" s="7">
        <v>88</v>
      </c>
      <c r="L15" s="7">
        <v>10</v>
      </c>
      <c r="M15" s="7">
        <v>15</v>
      </c>
      <c r="N15" s="7">
        <v>88</v>
      </c>
      <c r="O15" s="7">
        <v>10</v>
      </c>
      <c r="P15" s="7">
        <v>10</v>
      </c>
      <c r="Q15" s="7">
        <v>107</v>
      </c>
      <c r="R15" s="7">
        <v>10</v>
      </c>
      <c r="S15" s="7">
        <v>25</v>
      </c>
      <c r="T15" s="7">
        <v>10</v>
      </c>
      <c r="U15" s="7">
        <v>10</v>
      </c>
      <c r="V15" s="7">
        <v>82</v>
      </c>
      <c r="W15" s="7">
        <v>10</v>
      </c>
      <c r="X15" s="7">
        <v>275</v>
      </c>
      <c r="Y15" s="7">
        <v>698</v>
      </c>
      <c r="Z15" s="7">
        <v>50</v>
      </c>
      <c r="AA15" s="7">
        <v>73</v>
      </c>
      <c r="AB15" s="7">
        <v>19</v>
      </c>
      <c r="AC15" s="7">
        <v>10</v>
      </c>
      <c r="AD15" s="7">
        <v>10</v>
      </c>
      <c r="AE15" s="7">
        <v>375</v>
      </c>
      <c r="AF15" s="7">
        <v>613</v>
      </c>
      <c r="AG15" s="7">
        <v>57</v>
      </c>
      <c r="AH15" s="7">
        <v>10</v>
      </c>
    </row>
    <row r="16" spans="1:34" ht="33" customHeight="1" x14ac:dyDescent="0.2">
      <c r="A16" s="5">
        <v>22</v>
      </c>
      <c r="B16" s="6" t="s">
        <v>15</v>
      </c>
      <c r="C16" s="7">
        <v>38</v>
      </c>
      <c r="D16" s="7">
        <v>25</v>
      </c>
      <c r="E16" s="7">
        <v>7</v>
      </c>
      <c r="F16" s="10">
        <f>10+13</f>
        <v>23</v>
      </c>
      <c r="G16" s="7">
        <v>13</v>
      </c>
      <c r="H16" s="7">
        <v>7</v>
      </c>
      <c r="I16" s="10">
        <f>44+90</f>
        <v>134</v>
      </c>
      <c r="J16" s="7">
        <v>34</v>
      </c>
      <c r="K16" s="7">
        <v>25</v>
      </c>
      <c r="L16" s="7">
        <v>43</v>
      </c>
      <c r="M16" s="7">
        <v>25</v>
      </c>
      <c r="N16" s="7">
        <v>10</v>
      </c>
      <c r="O16" s="7">
        <v>7</v>
      </c>
      <c r="P16" s="7">
        <v>7</v>
      </c>
      <c r="Q16" s="7">
        <v>62</v>
      </c>
      <c r="R16" s="7">
        <v>4</v>
      </c>
      <c r="S16" s="7">
        <v>4</v>
      </c>
      <c r="T16" s="7">
        <v>10</v>
      </c>
      <c r="U16" s="7">
        <v>10</v>
      </c>
      <c r="V16" s="7">
        <v>43</v>
      </c>
      <c r="W16" s="7">
        <v>88</v>
      </c>
      <c r="X16" s="7">
        <v>50</v>
      </c>
      <c r="Y16" s="7">
        <v>82</v>
      </c>
      <c r="Z16" s="7">
        <v>23</v>
      </c>
      <c r="AA16" s="7">
        <v>4</v>
      </c>
      <c r="AB16" s="7">
        <v>27</v>
      </c>
      <c r="AC16" s="7">
        <v>4</v>
      </c>
      <c r="AD16" s="7">
        <v>4</v>
      </c>
      <c r="AE16" s="7">
        <v>113</v>
      </c>
      <c r="AF16" s="7">
        <v>292</v>
      </c>
      <c r="AG16" s="7">
        <v>138</v>
      </c>
      <c r="AH16" s="7">
        <v>4</v>
      </c>
    </row>
  </sheetData>
  <pageMargins left="0" right="0" top="0.75" bottom="0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 kvartal</vt:lpstr>
      <vt:lpstr>'I kvartal'!Print_Area</vt:lpstr>
      <vt:lpstr>'I kvartal'!Print_Titles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Milos Lazic</cp:lastModifiedBy>
  <cp:lastPrinted>2020-02-19T15:49:16Z</cp:lastPrinted>
  <dcterms:created xsi:type="dcterms:W3CDTF">2019-10-29T10:49:22Z</dcterms:created>
  <dcterms:modified xsi:type="dcterms:W3CDTF">2020-08-31T09:05:16Z</dcterms:modified>
</cp:coreProperties>
</file>