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<sst xmlns="http://schemas.openxmlformats.org/spreadsheetml/2006/main" count="93" uniqueCount="81">
  <si>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</si>
  <si>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</si>
  <si>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</si>
  <si>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</si>
  <si>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</si>
  <si>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</si>
  <si>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</si>
  <si>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</si>
  <si>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</si>
  <si>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</si>
  <si>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</si>
  <si>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</si>
  <si>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</si>
  <si>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</si>
  <si>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</si>
  <si>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</si>
  <si>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</si>
  <si>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</si>
  <si>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</si>
  <si>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</si>
  <si>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</si>
  <si>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</si>
  <si>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</si>
  <si>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процењена вредност без 
ПДВ-а </t>
  </si>
  <si>
    <t>UGOVORENA VREDNOST 
(sa PDV-om)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</si>
  <si>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</si>
  <si>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</si>
  <si>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</si>
  <si>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</si>
  <si>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</si>
  <si>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</si>
  <si>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</si>
  <si>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</si>
  <si>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</si>
  <si>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rastvor za injekciju</t>
  </si>
  <si>
    <t>injekcioni špric</t>
  </si>
  <si>
    <t>ИЗНОС ПДВ-А 10%</t>
  </si>
  <si>
    <t>Јачина лека</t>
  </si>
  <si>
    <t>УКУПНА ВРЕДНОСТ БЕЗ ПДВ-А</t>
  </si>
  <si>
    <t>УКУПНА ВРЕДНОСТ СА ПДВ-ОМ</t>
  </si>
  <si>
    <t>50 mg</t>
  </si>
  <si>
    <t>film tableta</t>
  </si>
  <si>
    <t>tableta</t>
  </si>
  <si>
    <t>25 mg</t>
  </si>
  <si>
    <t>PFIZER SRB D.O.O.</t>
  </si>
  <si>
    <t>PFIZER SRB D.O.O</t>
  </si>
  <si>
    <t>sunitinib 12,5 mg, 25 mg i 50 mg</t>
  </si>
  <si>
    <t>1039703</t>
  </si>
  <si>
    <t>Sutent</t>
  </si>
  <si>
    <t>Pfizer Italia S.R.L.</t>
  </si>
  <si>
    <t>kapsula, tvrda</t>
  </si>
  <si>
    <t>12,5 mg</t>
  </si>
  <si>
    <t>kapsula</t>
  </si>
  <si>
    <t>1039704</t>
  </si>
  <si>
    <t>1039706</t>
  </si>
  <si>
    <t>tofacitinib</t>
  </si>
  <si>
    <t>1014100</t>
  </si>
  <si>
    <t>Xeljanz</t>
  </si>
  <si>
    <t>Pfizer Manufacturing Deutschland GmbH - Betriebsstatte Freiburg</t>
  </si>
  <si>
    <t xml:space="preserve">5 mg </t>
  </si>
  <si>
    <t>etanercept 25 mg i 50 mg</t>
  </si>
  <si>
    <t>0014310</t>
  </si>
  <si>
    <t>Enbrel</t>
  </si>
  <si>
    <t>Wyeth Pharmaceuticals</t>
  </si>
  <si>
    <t>prašak i rastvarač za rastvor za injekciju</t>
  </si>
  <si>
    <t>0014312
0014313</t>
  </si>
  <si>
    <t>injekcioni špric i/ili pen sa uloškom</t>
  </si>
  <si>
    <t>29</t>
  </si>
  <si>
    <t>37</t>
  </si>
  <si>
    <t>40</t>
  </si>
  <si>
    <t>idarubicin 10 mg</t>
  </si>
  <si>
    <t>Zavedos</t>
  </si>
  <si>
    <t>Actavis Italy S.P.A.</t>
  </si>
  <si>
    <t>liofilizat za rastvor za injekciju</t>
  </si>
  <si>
    <t>10 mg</t>
  </si>
  <si>
    <t>bočica staklena</t>
  </si>
  <si>
    <t>404-1-110/20-41</t>
  </si>
  <si>
    <t xml:space="preserve">Лекови са Листе Ц Листе лекова </t>
  </si>
  <si>
    <t xml:space="preserve">119-01-11/2020 </t>
  </si>
  <si>
    <t>Укупно за партију 29</t>
  </si>
  <si>
    <t>Укупно за партију 40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</si>
</sst>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1" fillId="0" borderId="10" xfId="62" applyFont="1" applyBorder="1" applyAlignment="1">
      <alignment horizontal="center" vertical="center" wrapText="1"/>
      <protection/>
    </xf>
    <xf numFmtId="1" fontId="53" fillId="34" borderId="16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1" fillId="0" borderId="0" xfId="0" applyNumberFormat="1" applyFont="1" applyFill="1" applyAlignment="1">
      <alignment horizontal="center" vertical="center" wrapText="1"/>
    </xf>
    <xf numFmtId="49" fontId="53" fillId="0" borderId="16" xfId="63" applyNumberFormat="1" applyFont="1" applyFill="1" applyBorder="1" applyAlignment="1">
      <alignment horizontal="center" vertical="center" wrapText="1"/>
      <protection/>
    </xf>
    <xf numFmtId="49" fontId="53" fillId="0" borderId="16" xfId="0" applyNumberFormat="1" applyFont="1" applyFill="1" applyBorder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51" fillId="0" borderId="0" xfId="0" applyFont="1" applyFill="1" applyAlignment="1">
      <alignment horizontal="center" vertical="center" wrapText="1"/>
    </xf>
    <xf numFmtId="0" fontId="53" fillId="0" borderId="16" xfId="63" applyFont="1" applyFill="1" applyBorder="1" applyAlignment="1">
      <alignment horizontal="center" vertical="center" wrapText="1"/>
      <protection/>
    </xf>
    <xf numFmtId="4" fontId="51" fillId="34" borderId="17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0" fontId="51" fillId="35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4" fontId="51" fillId="35" borderId="10" xfId="0" applyNumberFormat="1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vertical="center" wrapText="1"/>
    </xf>
    <xf numFmtId="0" fontId="51" fillId="0" borderId="19" xfId="0" applyFont="1" applyBorder="1" applyAlignment="1">
      <alignment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51" fillId="0" borderId="16" xfId="63" applyFont="1" applyFill="1" applyBorder="1" applyAlignment="1">
      <alignment horizontal="center" vertical="center" wrapText="1"/>
      <protection/>
    </xf>
    <xf numFmtId="49" fontId="51" fillId="0" borderId="16" xfId="63" applyNumberFormat="1" applyFont="1" applyFill="1" applyBorder="1" applyAlignment="1">
      <alignment horizontal="center" vertical="center" wrapText="1"/>
      <protection/>
    </xf>
    <xf numFmtId="49" fontId="51" fillId="0" borderId="16" xfId="0" applyNumberFormat="1" applyFont="1" applyFill="1" applyBorder="1" applyAlignment="1">
      <alignment horizontal="center" vertical="center" wrapText="1"/>
    </xf>
    <xf numFmtId="49" fontId="51" fillId="0" borderId="10" xfId="63" applyNumberFormat="1" applyFont="1" applyFill="1" applyBorder="1" applyAlignment="1">
      <alignment horizontal="center" vertical="center" wrapText="1"/>
      <protection/>
    </xf>
    <xf numFmtId="3" fontId="7" fillId="0" borderId="10" xfId="63" applyNumberFormat="1" applyFont="1" applyFill="1" applyBorder="1" applyAlignment="1">
      <alignment horizontal="center" vertical="center" wrapText="1"/>
      <protection/>
    </xf>
    <xf numFmtId="4" fontId="51" fillId="0" borderId="10" xfId="63" applyNumberFormat="1" applyFont="1" applyFill="1" applyBorder="1" applyAlignment="1">
      <alignment horizontal="center" vertical="center" wrapText="1"/>
      <protection/>
    </xf>
    <xf numFmtId="4" fontId="51" fillId="34" borderId="2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3" fillId="0" borderId="23" xfId="61" applyFont="1" applyFill="1" applyBorder="1" applyAlignment="1">
      <alignment horizontal="right" vertical="center" wrapText="1"/>
      <protection/>
    </xf>
    <xf numFmtId="0" fontId="3" fillId="0" borderId="24" xfId="61" applyFont="1" applyFill="1" applyBorder="1" applyAlignment="1">
      <alignment horizontal="right" vertical="center" wrapText="1"/>
      <protection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25" xfId="61" applyFont="1" applyFill="1" applyBorder="1" applyAlignment="1">
      <alignment horizontal="right" vertical="center" wrapText="1"/>
      <protection/>
    </xf>
    <xf numFmtId="0" fontId="3" fillId="0" borderId="26" xfId="61" applyFont="1" applyFill="1" applyBorder="1" applyAlignment="1">
      <alignment horizontal="right" vertical="center" wrapText="1"/>
      <protection/>
    </xf>
    <xf numFmtId="0" fontId="3" fillId="0" borderId="19" xfId="6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 horizontal="center" vertical="center" wrapText="1"/>
    </xf>
    <xf numFmtId="49" fontId="7" fillId="0" borderId="16" xfId="57" applyNumberFormat="1" applyFont="1" applyFill="1" applyBorder="1" applyAlignment="1">
      <alignment horizontal="center" vertical="center" wrapText="1"/>
      <protection/>
    </xf>
    <xf numFmtId="49" fontId="7" fillId="0" borderId="21" xfId="57" applyNumberFormat="1" applyFont="1" applyFill="1" applyBorder="1" applyAlignment="1">
      <alignment horizontal="center" vertical="center" wrapText="1"/>
      <protection/>
    </xf>
    <xf numFmtId="49" fontId="7" fillId="0" borderId="22" xfId="57" applyNumberFormat="1" applyFont="1" applyFill="1" applyBorder="1" applyAlignment="1">
      <alignment horizontal="center" vertical="center" wrapText="1"/>
      <protection/>
    </xf>
    <xf numFmtId="0" fontId="7" fillId="0" borderId="16" xfId="57" applyFont="1" applyFill="1" applyBorder="1" applyAlignment="1">
      <alignment horizontal="center" vertical="center" wrapText="1"/>
      <protection/>
    </xf>
    <xf numFmtId="0" fontId="7" fillId="0" borderId="21" xfId="57" applyFont="1" applyFill="1" applyBorder="1" applyAlignment="1">
      <alignment horizontal="center" vertical="center" wrapText="1"/>
      <protection/>
    </xf>
    <xf numFmtId="0" fontId="7" fillId="0" borderId="22" xfId="57" applyFont="1" applyFill="1" applyBorder="1" applyAlignment="1">
      <alignment horizontal="center" vertical="center" wrapText="1"/>
      <protection/>
    </xf>
    <xf numFmtId="49" fontId="51" fillId="36" borderId="10" xfId="0" applyNumberFormat="1" applyFont="1" applyFill="1" applyBorder="1" applyAlignment="1">
      <alignment horizontal="right" vertical="center" wrapText="1"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7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  <xf numFmtId="4" fontId="3" fillId="0" borderId="10" xfId="61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R4" sqref="R4"/>
    </sheetView>
  </sheetViews>
  <sheetFormatPr defaultColWidth="21.00390625" defaultRowHeight="15"/>
  <cols>
    <col min="1" max="1" width="6.8515625" style="23" customWidth="1"/>
    <col min="2" max="2" width="16.28125" style="24" customWidth="1"/>
    <col min="3" max="3" width="9.421875" style="25" customWidth="1"/>
    <col min="4" max="4" width="14.57421875" style="25" customWidth="1"/>
    <col min="5" max="5" width="14.140625" style="25" customWidth="1"/>
    <col min="6" max="7" width="12.8515625" style="25" customWidth="1"/>
    <col min="8" max="8" width="12.140625" style="26" customWidth="1"/>
    <col min="9" max="9" width="11.8515625" style="27" customWidth="1"/>
    <col min="10" max="10" width="11.7109375" style="28" customWidth="1"/>
    <col min="11" max="11" width="11.7109375" style="28" hidden="1" customWidth="1"/>
    <col min="12" max="12" width="16.00390625" style="28" hidden="1" customWidth="1"/>
    <col min="13" max="13" width="17.421875" style="28" customWidth="1"/>
    <col min="14" max="14" width="12.00390625" style="23" hidden="1" customWidth="1"/>
    <col min="15" max="249" width="9.140625" style="23" customWidth="1"/>
    <col min="250" max="250" width="10.421875" style="23" customWidth="1"/>
    <col min="251" max="251" width="30.7109375" style="23" customWidth="1"/>
    <col min="252" max="252" width="9.421875" style="23" customWidth="1"/>
    <col min="253" max="253" width="14.57421875" style="23" customWidth="1"/>
    <col min="254" max="254" width="14.140625" style="23" customWidth="1"/>
    <col min="255" max="255" width="20.7109375" style="23" customWidth="1"/>
    <col min="256" max="16384" width="21.00390625" style="23" customWidth="1"/>
  </cols>
  <sheetData>
    <row r="1" spans="1:13" ht="23.25" customHeight="1">
      <c r="A1" s="79" t="s">
        <v>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21" customHeight="1">
      <c r="A2" s="79" t="s">
        <v>44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4" spans="1:14" s="35" customFormat="1" ht="35.25" customHeight="1">
      <c r="A4" s="50" t="s">
        <v>20</v>
      </c>
      <c r="B4" s="50" t="s">
        <v>25</v>
      </c>
      <c r="C4" s="29" t="s">
        <v>26</v>
      </c>
      <c r="D4" s="30" t="s">
        <v>27</v>
      </c>
      <c r="E4" s="29" t="s">
        <v>28</v>
      </c>
      <c r="F4" s="29" t="s">
        <v>29</v>
      </c>
      <c r="G4" s="30" t="s">
        <v>37</v>
      </c>
      <c r="H4" s="31" t="s">
        <v>30</v>
      </c>
      <c r="I4" s="32" t="s">
        <v>31</v>
      </c>
      <c r="J4" s="33" t="s">
        <v>32</v>
      </c>
      <c r="K4" s="52" t="s">
        <v>22</v>
      </c>
      <c r="L4" s="52" t="s">
        <v>23</v>
      </c>
      <c r="M4" s="34" t="s">
        <v>33</v>
      </c>
      <c r="N4" s="22" t="s">
        <v>0</v>
      </c>
    </row>
    <row r="5" spans="1:14" s="35" customFormat="1" ht="35.25" customHeight="1">
      <c r="A5" s="62">
        <v>14</v>
      </c>
      <c r="B5" s="62" t="s">
        <v>70</v>
      </c>
      <c r="C5" s="63">
        <v>33181</v>
      </c>
      <c r="D5" s="64" t="s">
        <v>71</v>
      </c>
      <c r="E5" s="63" t="s">
        <v>72</v>
      </c>
      <c r="F5" s="63" t="s">
        <v>73</v>
      </c>
      <c r="G5" s="64" t="s">
        <v>74</v>
      </c>
      <c r="H5" s="65" t="s">
        <v>75</v>
      </c>
      <c r="I5" s="66"/>
      <c r="J5" s="67">
        <v>12406</v>
      </c>
      <c r="K5" s="68">
        <v>12406</v>
      </c>
      <c r="L5" s="37">
        <f>K5*I5</f>
        <v>0</v>
      </c>
      <c r="M5" s="69">
        <f>I5*J5</f>
        <v>0</v>
      </c>
      <c r="N5" s="22"/>
    </row>
    <row r="6" spans="1:14" s="49" customFormat="1" ht="24">
      <c r="A6" s="80" t="s">
        <v>67</v>
      </c>
      <c r="B6" s="83" t="s">
        <v>46</v>
      </c>
      <c r="C6" s="55" t="s">
        <v>47</v>
      </c>
      <c r="D6" s="55" t="s">
        <v>48</v>
      </c>
      <c r="E6" s="55" t="s">
        <v>49</v>
      </c>
      <c r="F6" s="56" t="s">
        <v>50</v>
      </c>
      <c r="G6" s="56" t="s">
        <v>51</v>
      </c>
      <c r="H6" s="56" t="s">
        <v>52</v>
      </c>
      <c r="I6" s="60"/>
      <c r="J6" s="57">
        <v>4210.71</v>
      </c>
      <c r="K6" s="51">
        <v>4210.72</v>
      </c>
      <c r="L6" s="37">
        <f>K6*I6</f>
        <v>0</v>
      </c>
      <c r="M6" s="36">
        <f>I6*J6</f>
        <v>0</v>
      </c>
      <c r="N6" s="70">
        <v>1</v>
      </c>
    </row>
    <row r="7" spans="1:14" s="49" customFormat="1" ht="24">
      <c r="A7" s="81"/>
      <c r="B7" s="84"/>
      <c r="C7" s="55" t="s">
        <v>53</v>
      </c>
      <c r="D7" s="55" t="s">
        <v>48</v>
      </c>
      <c r="E7" s="55" t="s">
        <v>49</v>
      </c>
      <c r="F7" s="56" t="s">
        <v>50</v>
      </c>
      <c r="G7" s="56" t="s">
        <v>43</v>
      </c>
      <c r="H7" s="56" t="s">
        <v>52</v>
      </c>
      <c r="I7" s="60"/>
      <c r="J7" s="57">
        <v>8380.96</v>
      </c>
      <c r="K7" s="51">
        <v>8380.98</v>
      </c>
      <c r="L7" s="37">
        <f aca="true" t="shared" si="0" ref="L7:L12">K7*I7</f>
        <v>0</v>
      </c>
      <c r="M7" s="36">
        <f>I7*J7</f>
        <v>0</v>
      </c>
      <c r="N7" s="71"/>
    </row>
    <row r="8" spans="1:14" s="49" customFormat="1" ht="24">
      <c r="A8" s="81"/>
      <c r="B8" s="84"/>
      <c r="C8" s="55" t="s">
        <v>54</v>
      </c>
      <c r="D8" s="55" t="s">
        <v>48</v>
      </c>
      <c r="E8" s="55" t="s">
        <v>49</v>
      </c>
      <c r="F8" s="56" t="s">
        <v>50</v>
      </c>
      <c r="G8" s="56" t="s">
        <v>40</v>
      </c>
      <c r="H8" s="56" t="s">
        <v>52</v>
      </c>
      <c r="I8" s="60"/>
      <c r="J8" s="57">
        <v>16748.46</v>
      </c>
      <c r="K8" s="51">
        <v>16748.5</v>
      </c>
      <c r="L8" s="37">
        <f t="shared" si="0"/>
        <v>0</v>
      </c>
      <c r="M8" s="36">
        <f>I8*J8</f>
        <v>0</v>
      </c>
      <c r="N8" s="71"/>
    </row>
    <row r="9" spans="1:14" s="49" customFormat="1" ht="22.5" customHeight="1">
      <c r="A9" s="82"/>
      <c r="B9" s="85"/>
      <c r="C9" s="86" t="s">
        <v>79</v>
      </c>
      <c r="D9" s="86"/>
      <c r="E9" s="86"/>
      <c r="F9" s="86"/>
      <c r="G9" s="86"/>
      <c r="H9" s="86"/>
      <c r="I9" s="86"/>
      <c r="J9" s="58"/>
      <c r="K9" s="51"/>
      <c r="L9" s="37">
        <f>L6+L7+L8</f>
        <v>0</v>
      </c>
      <c r="M9" s="36">
        <f>M6+M7+M8</f>
        <v>0</v>
      </c>
      <c r="N9" s="72"/>
    </row>
    <row r="10" spans="1:14" s="49" customFormat="1" ht="72">
      <c r="A10" s="53" t="s">
        <v>68</v>
      </c>
      <c r="B10" s="54" t="s">
        <v>55</v>
      </c>
      <c r="C10" s="55" t="s">
        <v>56</v>
      </c>
      <c r="D10" s="55" t="s">
        <v>57</v>
      </c>
      <c r="E10" s="55" t="s">
        <v>58</v>
      </c>
      <c r="F10" s="56" t="s">
        <v>41</v>
      </c>
      <c r="G10" s="56" t="s">
        <v>59</v>
      </c>
      <c r="H10" s="56" t="s">
        <v>42</v>
      </c>
      <c r="I10" s="60"/>
      <c r="J10" s="57">
        <v>938.35</v>
      </c>
      <c r="K10" s="51">
        <v>1376.37</v>
      </c>
      <c r="L10" s="37">
        <f t="shared" si="0"/>
        <v>0</v>
      </c>
      <c r="M10" s="36">
        <f>J10*I10</f>
        <v>0</v>
      </c>
      <c r="N10" s="38">
        <v>1</v>
      </c>
    </row>
    <row r="11" spans="1:14" s="49" customFormat="1" ht="37.5" customHeight="1">
      <c r="A11" s="87" t="s">
        <v>69</v>
      </c>
      <c r="B11" s="88" t="s">
        <v>60</v>
      </c>
      <c r="C11" s="55" t="s">
        <v>61</v>
      </c>
      <c r="D11" s="55" t="s">
        <v>62</v>
      </c>
      <c r="E11" s="55" t="s">
        <v>63</v>
      </c>
      <c r="F11" s="56" t="s">
        <v>64</v>
      </c>
      <c r="G11" s="56" t="s">
        <v>43</v>
      </c>
      <c r="H11" s="56" t="s">
        <v>35</v>
      </c>
      <c r="I11" s="60"/>
      <c r="J11" s="57">
        <v>8485.12</v>
      </c>
      <c r="K11" s="51">
        <v>9668.45</v>
      </c>
      <c r="L11" s="37">
        <f t="shared" si="0"/>
        <v>0</v>
      </c>
      <c r="M11" s="36">
        <f>J11*I11</f>
        <v>0</v>
      </c>
      <c r="N11" s="70">
        <v>1</v>
      </c>
    </row>
    <row r="12" spans="1:14" s="49" customFormat="1" ht="36">
      <c r="A12" s="87"/>
      <c r="B12" s="88"/>
      <c r="C12" s="55" t="s">
        <v>65</v>
      </c>
      <c r="D12" s="55" t="s">
        <v>62</v>
      </c>
      <c r="E12" s="55" t="s">
        <v>63</v>
      </c>
      <c r="F12" s="56" t="s">
        <v>34</v>
      </c>
      <c r="G12" s="56" t="s">
        <v>40</v>
      </c>
      <c r="H12" s="56" t="s">
        <v>66</v>
      </c>
      <c r="I12" s="60"/>
      <c r="J12" s="57">
        <v>16954.67</v>
      </c>
      <c r="K12" s="51">
        <v>19322.7</v>
      </c>
      <c r="L12" s="37">
        <f t="shared" si="0"/>
        <v>0</v>
      </c>
      <c r="M12" s="36">
        <f>J12*I12</f>
        <v>0</v>
      </c>
      <c r="N12" s="71"/>
    </row>
    <row r="13" spans="1:14" s="49" customFormat="1" ht="24" customHeight="1">
      <c r="A13" s="87"/>
      <c r="B13" s="88"/>
      <c r="C13" s="86" t="s">
        <v>80</v>
      </c>
      <c r="D13" s="86"/>
      <c r="E13" s="86"/>
      <c r="F13" s="86"/>
      <c r="G13" s="86"/>
      <c r="H13" s="86"/>
      <c r="I13" s="86"/>
      <c r="J13" s="59"/>
      <c r="K13" s="51"/>
      <c r="L13" s="37">
        <f>L11+L12</f>
        <v>0</v>
      </c>
      <c r="M13" s="36">
        <f>M11+M12</f>
        <v>0</v>
      </c>
      <c r="N13" s="72"/>
    </row>
    <row r="14" spans="1:13" s="40" customFormat="1" ht="18.75" customHeight="1">
      <c r="A14" s="76" t="s">
        <v>38</v>
      </c>
      <c r="B14" s="77"/>
      <c r="C14" s="77"/>
      <c r="D14" s="77"/>
      <c r="E14" s="77"/>
      <c r="F14" s="77"/>
      <c r="G14" s="77"/>
      <c r="H14" s="74"/>
      <c r="I14" s="74"/>
      <c r="J14" s="78"/>
      <c r="K14" s="39"/>
      <c r="L14" s="48">
        <f>L9+L10+L13</f>
        <v>0</v>
      </c>
      <c r="M14" s="92">
        <f>M5+M9+M10+M13</f>
        <v>0</v>
      </c>
    </row>
    <row r="15" spans="1:13" s="40" customFormat="1" ht="21.75" customHeight="1">
      <c r="A15" s="73" t="s">
        <v>36</v>
      </c>
      <c r="B15" s="74"/>
      <c r="C15" s="74"/>
      <c r="D15" s="74"/>
      <c r="E15" s="74"/>
      <c r="F15" s="74"/>
      <c r="G15" s="74"/>
      <c r="H15" s="74"/>
      <c r="I15" s="74"/>
      <c r="J15" s="75"/>
      <c r="K15" s="39"/>
      <c r="L15" s="48">
        <f>L14*0.1</f>
        <v>0</v>
      </c>
      <c r="M15" s="92">
        <f>M14*0.1</f>
        <v>0</v>
      </c>
    </row>
    <row r="16" spans="1:13" s="40" customFormat="1" ht="21" customHeight="1">
      <c r="A16" s="73" t="s">
        <v>39</v>
      </c>
      <c r="B16" s="74"/>
      <c r="C16" s="74"/>
      <c r="D16" s="74"/>
      <c r="E16" s="74"/>
      <c r="F16" s="74"/>
      <c r="G16" s="74"/>
      <c r="H16" s="74"/>
      <c r="I16" s="74"/>
      <c r="J16" s="75"/>
      <c r="K16" s="39"/>
      <c r="L16" s="48">
        <f>L14+L15</f>
        <v>0</v>
      </c>
      <c r="M16" s="92">
        <f>M14+M15</f>
        <v>0</v>
      </c>
    </row>
    <row r="17" ht="12">
      <c r="G17" s="41"/>
    </row>
    <row r="18" spans="1:13" s="40" customFormat="1" ht="15.75" customHeight="1">
      <c r="A18" s="42"/>
      <c r="C18" s="43"/>
      <c r="D18" s="43"/>
      <c r="E18" s="43"/>
      <c r="F18" s="43"/>
      <c r="G18" s="43"/>
      <c r="H18" s="44"/>
      <c r="I18" s="45"/>
      <c r="J18" s="46"/>
      <c r="K18" s="46"/>
      <c r="L18" s="46"/>
      <c r="M18" s="47"/>
    </row>
  </sheetData>
  <sheetProtection/>
  <mergeCells count="13">
    <mergeCell ref="A11:A13"/>
    <mergeCell ref="B11:B13"/>
    <mergeCell ref="C13:I13"/>
    <mergeCell ref="N6:N9"/>
    <mergeCell ref="N11:N13"/>
    <mergeCell ref="A15:J15"/>
    <mergeCell ref="A16:J16"/>
    <mergeCell ref="A14:J14"/>
    <mergeCell ref="A1:M1"/>
    <mergeCell ref="A2:M2"/>
    <mergeCell ref="A6:A9"/>
    <mergeCell ref="B6:B9"/>
    <mergeCell ref="C9:I9"/>
  </mergeCells>
  <printOptions/>
  <pageMargins left="0.2" right="0.2" top="0.2" bottom="0.25" header="0.2" footer="0.3"/>
  <pageSetup fitToHeight="1" fitToWidth="1" orientation="landscape" scale="91" r:id="rId1"/>
  <ignoredErrors>
    <ignoredError sqref="M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45</v>
      </c>
    </row>
    <row r="4" ht="15" thickBot="1"/>
    <row r="5" spans="2:7" ht="24.75" thickBot="1">
      <c r="B5" s="2" t="s">
        <v>5</v>
      </c>
      <c r="C5" s="3" t="s">
        <v>76</v>
      </c>
      <c r="E5" s="10" t="s">
        <v>2</v>
      </c>
      <c r="F5" s="11" t="s">
        <v>3</v>
      </c>
      <c r="G5" s="12" t="s">
        <v>24</v>
      </c>
    </row>
    <row r="6" spans="2:7" ht="15" thickBot="1">
      <c r="B6" s="4"/>
      <c r="C6" s="5"/>
      <c r="E6" s="13">
        <f>specifikacija!L14</f>
        <v>0</v>
      </c>
      <c r="F6" s="13">
        <f>specifikacija!M14</f>
        <v>0</v>
      </c>
      <c r="G6" s="14">
        <f>specifikacija!M16</f>
        <v>0</v>
      </c>
    </row>
    <row r="7" spans="2:7" ht="36.75" customHeight="1" thickBot="1">
      <c r="B7" s="2" t="s">
        <v>6</v>
      </c>
      <c r="C7" s="21" t="s">
        <v>19</v>
      </c>
      <c r="E7" s="89" t="s">
        <v>4</v>
      </c>
      <c r="F7" s="90"/>
      <c r="G7" s="91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61">
        <v>1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77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78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2021-09-10T08:59:44Z</dcterms:modified>
  <cp:category/>
  <cp:version/>
  <cp:contentType/>
  <cp:contentStatus/>
</cp:coreProperties>
</file>