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<sst xmlns="http://schemas.openxmlformats.org/spreadsheetml/2006/main" count="137" uniqueCount="117">
  <si>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</si>
  <si>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</si>
  <si>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</si>
  <si>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</si>
  <si>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</si>
  <si>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</si>
  <si>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</si>
  <si>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</si>
  <si>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</si>
  <si>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</si>
  <si>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</si>
  <si>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</si>
  <si>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</si>
  <si>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</si>
  <si>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</si>
  <si>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</si>
  <si>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</si>
  <si>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</si>
  <si>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</si>
  <si>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</si>
  <si>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</si>
  <si>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</si>
  <si>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</si>
  <si>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Број партије</t>
  </si>
  <si>
    <t>JKL</t>
  </si>
  <si>
    <t>Процењена јединична цена</t>
  </si>
  <si>
    <t>Укупна процењена цена без ПДВ-а</t>
  </si>
  <si>
    <t>Назив партије</t>
  </si>
  <si>
    <t>Јединична цена</t>
  </si>
  <si>
    <t>Заштићени назив понуђеног добра</t>
  </si>
  <si>
    <t>Произвођач</t>
  </si>
  <si>
    <t xml:space="preserve"> Фармацеутски облик</t>
  </si>
  <si>
    <t xml:space="preserve"> Јачина/ концентрација лека</t>
  </si>
  <si>
    <t>Јединица мере</t>
  </si>
  <si>
    <t>Количина</t>
  </si>
  <si>
    <t>404-1-110/19-98</t>
  </si>
  <si>
    <t>ЛЕКОВИ ЗА ЛЕЧЕЊЕ ЛИЦА КОЈА НИСУ ОСИГУРАНА КОД РФЗО</t>
  </si>
  <si>
    <t>УКУПНO БЕЗ ПДВ-А</t>
  </si>
  <si>
    <t>ИЗНОС ПДВ-А (10%)</t>
  </si>
  <si>
    <t>УКУПНO СА ПДВ-ОМ</t>
  </si>
  <si>
    <t>Укупна цена без 
ПДВ-а</t>
  </si>
  <si>
    <t>prašak i rastvarač za rastvor za injekciju</t>
  </si>
  <si>
    <t>injekcioni špric</t>
  </si>
  <si>
    <t>rastvor za injekciju</t>
  </si>
  <si>
    <t>bočica staklena</t>
  </si>
  <si>
    <t>i.j.</t>
  </si>
  <si>
    <t>kapsula, tvrda</t>
  </si>
  <si>
    <t>PHARMASWISS D.O.O.</t>
  </si>
  <si>
    <t>PHARMASWISS d.o.o.</t>
  </si>
  <si>
    <t>palonosetron 0,25 mg</t>
  </si>
  <si>
    <t>0124574</t>
  </si>
  <si>
    <t>Aloxi ®</t>
  </si>
  <si>
    <t xml:space="preserve">PharmaSwiss d.o.o.;Helsinn Birex Pharmaceuticals Ltd; </t>
  </si>
  <si>
    <t>0,25 mg/5 ml</t>
  </si>
  <si>
    <t>palonosetron, netupitant</t>
  </si>
  <si>
    <t>Akynzeo®</t>
  </si>
  <si>
    <t>Helsinn Birex Pharmaceuticals Ltd.</t>
  </si>
  <si>
    <t>1 po (0,5 mg + 300 mg)</t>
  </si>
  <si>
    <t>blister</t>
  </si>
  <si>
    <t>makrogol, natrijum-hlorid, kalijum hlorid, natrijum-hidrogenkarbonat, natrijum-sulfat</t>
  </si>
  <si>
    <t>Fortrans®</t>
  </si>
  <si>
    <t>Beaufour Ipsen Industrie - Dreux</t>
  </si>
  <si>
    <t>prašak za oralni rastvor</t>
  </si>
  <si>
    <t>74 g</t>
  </si>
  <si>
    <t>kesica</t>
  </si>
  <si>
    <t>antitrombin III 500 i.j.</t>
  </si>
  <si>
    <t>Kybernin® P 500 Antitrombin III Baxter  Atenativ ®500</t>
  </si>
  <si>
    <t>CSL Behring GmbH  Baxter AG  Octapharma AB</t>
  </si>
  <si>
    <t>prašak i rastvarač za rastvor za injekciju/infuziju</t>
  </si>
  <si>
    <t>500 i.j./10 ml</t>
  </si>
  <si>
    <t>bočica</t>
  </si>
  <si>
    <t>fibrinogen, koagulacioni faktor XIII, humani, aprotinin, trombin, kalcijum hlorid (90 mg + 60 U + 1000 KIU + 500 i.j.+ 5,9 mg)/ml</t>
  </si>
  <si>
    <t>Beriplast® P Combi-Set 1ml</t>
  </si>
  <si>
    <t>CSL Behring GmbH</t>
  </si>
  <si>
    <t>prašak i rastvarač za lepak za tkivo</t>
  </si>
  <si>
    <t>4 po 1 ml (90 mg + 60 U + 1000 KIU + 500 i.j.+ 5,9 mg)/ml</t>
  </si>
  <si>
    <t>set</t>
  </si>
  <si>
    <t>fibrinogen, koagulacioni faktor XIII, humani, aprotinin, trombin, kalcijum hlorid (270 mg + 180 U + 3000 KIU + 1500 i.j.+ 17,7 mg)/3 ml</t>
  </si>
  <si>
    <t>Beriplast® P Combi-Set 3ml</t>
  </si>
  <si>
    <t>4 po 3 ml (270 mg + 180 U + 3000 KIU + 1500 i.j.+ 17,7 mg)/3 ml</t>
  </si>
  <si>
    <t>lanreotid 90 mg</t>
  </si>
  <si>
    <t>0049232</t>
  </si>
  <si>
    <t>Somatuline®Autogel®</t>
  </si>
  <si>
    <t xml:space="preserve">Ipsen Pharma Biotech </t>
  </si>
  <si>
    <t>90 mg</t>
  </si>
  <si>
    <t>lanreotid 120 mg</t>
  </si>
  <si>
    <t>0049233</t>
  </si>
  <si>
    <t>120 mg</t>
  </si>
  <si>
    <t>toksin clostridium botulinum tip A</t>
  </si>
  <si>
    <t>0082111</t>
  </si>
  <si>
    <t>Dysport®</t>
  </si>
  <si>
    <t>Ipsen Biopharm Limited</t>
  </si>
  <si>
    <t>prašak za rastvor za injekciju</t>
  </si>
  <si>
    <t>500LD50jed.</t>
  </si>
  <si>
    <t xml:space="preserve">Koncentrat faktora VIII i von Willebrand-ovog faktora  (odnos vWFRcof:faktoru VIII najmanje 1) </t>
  </si>
  <si>
    <t>Haemate ®P 500, Haemate ®P 1000,                  Wilate® 500, Wilate®1000</t>
  </si>
  <si>
    <t xml:space="preserve">CSL Behring GmbH;  Octapharma Pharmazeutika Produktionsges M.B.H ; </t>
  </si>
  <si>
    <t>500 i.j. i 1000 i.j. i/ili 500 i.j. i 1000 i.j. i/ili 1500 i.j.</t>
  </si>
  <si>
    <t>triptorelin, 0,1 mg</t>
  </si>
  <si>
    <t>0037090</t>
  </si>
  <si>
    <t>Diphereline ®</t>
  </si>
  <si>
    <t xml:space="preserve">PharmaSwiss d.o.o.  Ipsen Pharma Biotech; </t>
  </si>
  <si>
    <t>0,1 mg</t>
  </si>
  <si>
    <t>triptorelin 3,75 mg</t>
  </si>
  <si>
    <t>0037091</t>
  </si>
  <si>
    <t xml:space="preserve">Ipsen Pharma Biotech; PharmaSwiss d.o.o.  </t>
  </si>
  <si>
    <t>prašak i rastvarač za suspenziju za injekciju sa produženim oslobađanjem</t>
  </si>
  <si>
    <t>3,75 mg</t>
  </si>
  <si>
    <t>triptorelin 11,25 mg</t>
  </si>
  <si>
    <t>0037092</t>
  </si>
  <si>
    <t>11,25 mg</t>
  </si>
  <si>
    <t>triptorelin 22,5 mg</t>
  </si>
  <si>
    <t>0037093</t>
  </si>
  <si>
    <t xml:space="preserve"> Ipsen Pharma Biotech</t>
  </si>
  <si>
    <t>22,5 mg</t>
  </si>
  <si>
    <t>0062170
 0062161
0062163</t>
  </si>
  <si>
    <t>0066201
0066202
0066702
 0066703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</si>
</sst>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vertical="center" wrapText="1"/>
    </xf>
    <xf numFmtId="4" fontId="49" fillId="0" borderId="12" xfId="0" applyNumberFormat="1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3" fontId="49" fillId="0" borderId="14" xfId="0" applyNumberFormat="1" applyFont="1" applyFill="1" applyBorder="1" applyAlignment="1">
      <alignment vertical="center" wrapText="1"/>
    </xf>
    <xf numFmtId="3" fontId="49" fillId="0" borderId="15" xfId="0" applyNumberFormat="1" applyFont="1" applyFill="1" applyBorder="1" applyAlignment="1">
      <alignment vertical="center" wrapText="1"/>
    </xf>
    <xf numFmtId="3" fontId="49" fillId="0" borderId="16" xfId="0" applyNumberFormat="1" applyFont="1" applyFill="1" applyBorder="1" applyAlignment="1">
      <alignment vertical="center" wrapText="1"/>
    </xf>
    <xf numFmtId="4" fontId="46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2" fillId="33" borderId="10" xfId="59" applyFont="1" applyFill="1" applyBorder="1" applyAlignment="1">
      <alignment horizontal="center" vertical="center" wrapText="1"/>
      <protection/>
    </xf>
    <xf numFmtId="4" fontId="47" fillId="0" borderId="10" xfId="59" applyNumberFormat="1" applyFont="1" applyFill="1" applyBorder="1" applyAlignment="1">
      <alignment horizontal="center" vertical="center" wrapText="1"/>
      <protection/>
    </xf>
    <xf numFmtId="0" fontId="3" fillId="33" borderId="11" xfId="59" applyFont="1" applyFill="1" applyBorder="1" applyAlignment="1">
      <alignment horizontal="center" vertical="center" wrapText="1"/>
      <protection/>
    </xf>
    <xf numFmtId="0" fontId="3" fillId="33" borderId="15" xfId="59" applyFont="1" applyFill="1" applyBorder="1" applyAlignment="1">
      <alignment horizontal="center" vertical="center" wrapText="1"/>
      <protection/>
    </xf>
    <xf numFmtId="0" fontId="3" fillId="33" borderId="13" xfId="59" applyFont="1" applyFill="1" applyBorder="1" applyAlignment="1">
      <alignment horizontal="center" vertical="center" wrapText="1"/>
      <protection/>
    </xf>
    <xf numFmtId="3" fontId="41" fillId="0" borderId="0" xfId="0" applyNumberFormat="1" applyFont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" fillId="34" borderId="10" xfId="57" applyFont="1" applyFill="1" applyBorder="1" applyAlignment="1">
      <alignment horizontal="center" vertical="center" wrapText="1"/>
      <protection/>
    </xf>
    <xf numFmtId="4" fontId="5" fillId="34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1" fontId="41" fillId="0" borderId="0" xfId="0" applyNumberFormat="1" applyFont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" fontId="47" fillId="34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4" fontId="41" fillId="34" borderId="10" xfId="0" applyNumberFormat="1" applyFont="1" applyFill="1" applyBorder="1" applyAlignment="1">
      <alignment horizontal="center" vertical="center" wrapText="1"/>
    </xf>
    <xf numFmtId="3" fontId="47" fillId="34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3" fontId="48" fillId="34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4" fontId="47" fillId="35" borderId="10" xfId="0" applyNumberFormat="1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horizontal="right" vertical="center" wrapText="1"/>
    </xf>
    <xf numFmtId="0" fontId="51" fillId="0" borderId="18" xfId="0" applyFont="1" applyBorder="1" applyAlignment="1">
      <alignment horizontal="right" vertical="center" wrapText="1"/>
    </xf>
    <xf numFmtId="0" fontId="51" fillId="0" borderId="19" xfId="0" applyFont="1" applyBorder="1" applyAlignment="1">
      <alignment horizontal="right" vertical="center" wrapText="1"/>
    </xf>
    <xf numFmtId="0" fontId="49" fillId="0" borderId="0" xfId="0" applyFont="1" applyAlignment="1">
      <alignment horizontal="center" vertical="center" wrapText="1"/>
    </xf>
    <xf numFmtId="4" fontId="49" fillId="33" borderId="14" xfId="59" applyNumberFormat="1" applyFont="1" applyFill="1" applyBorder="1" applyAlignment="1">
      <alignment horizontal="center" vertical="center" wrapText="1"/>
      <protection/>
    </xf>
    <xf numFmtId="4" fontId="49" fillId="33" borderId="12" xfId="59" applyNumberFormat="1" applyFont="1" applyFill="1" applyBorder="1" applyAlignment="1">
      <alignment horizontal="center" vertical="center" wrapText="1"/>
      <protection/>
    </xf>
    <xf numFmtId="4" fontId="49" fillId="33" borderId="16" xfId="59" applyNumberFormat="1" applyFont="1" applyFill="1" applyBorder="1" applyAlignment="1">
      <alignment horizontal="center" vertical="center" wrapText="1"/>
      <protection/>
    </xf>
    <xf numFmtId="49" fontId="47" fillId="35" borderId="10" xfId="0" applyNumberFormat="1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4" fontId="49" fillId="0" borderId="0" xfId="0" applyNumberFormat="1" applyFont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4" xfId="58"/>
    <cellStyle name="Normal 4" xfId="59"/>
    <cellStyle name="Note" xfId="60"/>
    <cellStyle name="Output" xfId="61"/>
    <cellStyle name="Percent" xfId="62"/>
    <cellStyle name="Percent 2" xfId="63"/>
    <cellStyle name="Percent 4" xfId="64"/>
    <cellStyle name="Title" xfId="65"/>
    <cellStyle name="Total" xfId="66"/>
    <cellStyle name="Warning Text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="55" zoomScaleNormal="55" zoomScalePageLayoutView="0" workbookViewId="0" topLeftCell="A10">
      <selection activeCell="T11" sqref="T11"/>
    </sheetView>
  </sheetViews>
  <sheetFormatPr defaultColWidth="9.140625" defaultRowHeight="15"/>
  <cols>
    <col min="1" max="1" width="9.00390625" style="17" customWidth="1"/>
    <col min="2" max="2" width="16.00390625" style="19" customWidth="1"/>
    <col min="3" max="3" width="23.8515625" style="19" customWidth="1"/>
    <col min="4" max="4" width="21.00390625" style="2" customWidth="1"/>
    <col min="5" max="5" width="29.8515625" style="18" customWidth="1"/>
    <col min="6" max="6" width="23.140625" style="2" customWidth="1"/>
    <col min="7" max="7" width="18.00390625" style="2" customWidth="1"/>
    <col min="8" max="8" width="14.140625" style="2" customWidth="1"/>
    <col min="9" max="9" width="16.00390625" style="25" customWidth="1"/>
    <col min="10" max="10" width="16.00390625" style="26" customWidth="1"/>
    <col min="11" max="12" width="16.421875" style="25" hidden="1" customWidth="1"/>
    <col min="13" max="13" width="18.7109375" style="25" customWidth="1"/>
    <col min="14" max="14" width="18.57421875" style="32" hidden="1" customWidth="1"/>
    <col min="15" max="15" width="22.8515625" style="26" customWidth="1"/>
    <col min="16" max="16" width="11.57421875" style="2" customWidth="1"/>
    <col min="17" max="16384" width="9.140625" style="2" customWidth="1"/>
  </cols>
  <sheetData>
    <row r="2" spans="1:15" ht="26.2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29.25" customHeight="1">
      <c r="A3" s="51" t="s">
        <v>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s="19" customFormat="1" ht="18.75" customHeight="1">
      <c r="A4" s="31"/>
      <c r="B4" s="45"/>
      <c r="C4" s="44"/>
      <c r="D4" s="31"/>
      <c r="E4" s="31"/>
      <c r="F4" s="31"/>
      <c r="G4" s="31"/>
      <c r="H4" s="31"/>
      <c r="I4" s="31"/>
      <c r="J4" s="60"/>
      <c r="K4" s="31"/>
      <c r="L4" s="31"/>
      <c r="M4" s="31"/>
      <c r="N4" s="31"/>
      <c r="O4" s="31"/>
    </row>
    <row r="5" spans="1:14" ht="38.25">
      <c r="A5" s="34" t="s">
        <v>23</v>
      </c>
      <c r="B5" s="35" t="s">
        <v>24</v>
      </c>
      <c r="C5" s="34" t="s">
        <v>27</v>
      </c>
      <c r="D5" s="34" t="s">
        <v>29</v>
      </c>
      <c r="E5" s="34" t="s">
        <v>30</v>
      </c>
      <c r="F5" s="34" t="s">
        <v>31</v>
      </c>
      <c r="G5" s="34" t="s">
        <v>32</v>
      </c>
      <c r="H5" s="34" t="s">
        <v>33</v>
      </c>
      <c r="I5" s="34" t="s">
        <v>34</v>
      </c>
      <c r="J5" s="59" t="s">
        <v>28</v>
      </c>
      <c r="K5" s="29" t="s">
        <v>25</v>
      </c>
      <c r="L5" s="30" t="s">
        <v>26</v>
      </c>
      <c r="M5" s="34" t="s">
        <v>40</v>
      </c>
      <c r="N5" s="36" t="s">
        <v>0</v>
      </c>
    </row>
    <row r="6" spans="1:14" ht="41.25" customHeight="1">
      <c r="A6" s="37">
        <v>10</v>
      </c>
      <c r="B6" s="42" t="s">
        <v>50</v>
      </c>
      <c r="C6" s="37" t="s">
        <v>49</v>
      </c>
      <c r="D6" s="37" t="s">
        <v>51</v>
      </c>
      <c r="E6" s="37" t="s">
        <v>52</v>
      </c>
      <c r="F6" s="37" t="s">
        <v>43</v>
      </c>
      <c r="G6" s="37" t="s">
        <v>53</v>
      </c>
      <c r="H6" s="37" t="s">
        <v>44</v>
      </c>
      <c r="I6" s="37"/>
      <c r="J6" s="39">
        <v>5383.2</v>
      </c>
      <c r="K6" s="40">
        <v>5383.2</v>
      </c>
      <c r="L6" s="38">
        <f>I6*K6</f>
        <v>0</v>
      </c>
      <c r="M6" s="39">
        <f>I6*J6</f>
        <v>0</v>
      </c>
      <c r="N6" s="43">
        <v>1</v>
      </c>
    </row>
    <row r="7" spans="1:14" ht="33" customHeight="1">
      <c r="A7" s="37">
        <v>11</v>
      </c>
      <c r="B7" s="42">
        <v>1124588</v>
      </c>
      <c r="C7" s="37" t="s">
        <v>54</v>
      </c>
      <c r="D7" s="37" t="s">
        <v>55</v>
      </c>
      <c r="E7" s="37" t="s">
        <v>56</v>
      </c>
      <c r="F7" s="37" t="s">
        <v>46</v>
      </c>
      <c r="G7" s="37" t="s">
        <v>57</v>
      </c>
      <c r="H7" s="37" t="s">
        <v>58</v>
      </c>
      <c r="I7" s="37"/>
      <c r="J7" s="39">
        <v>6973.9</v>
      </c>
      <c r="K7" s="40">
        <v>6973.9</v>
      </c>
      <c r="L7" s="38">
        <f aca="true" t="shared" si="0" ref="L7:L22">I7*K7</f>
        <v>0</v>
      </c>
      <c r="M7" s="39">
        <f aca="true" t="shared" si="1" ref="M7:M22">I7*J7</f>
        <v>0</v>
      </c>
      <c r="N7" s="43">
        <v>1</v>
      </c>
    </row>
    <row r="8" spans="1:14" ht="51">
      <c r="A8" s="37">
        <v>14</v>
      </c>
      <c r="B8" s="42">
        <v>3125300</v>
      </c>
      <c r="C8" s="37" t="s">
        <v>59</v>
      </c>
      <c r="D8" s="37" t="s">
        <v>60</v>
      </c>
      <c r="E8" s="37" t="s">
        <v>61</v>
      </c>
      <c r="F8" s="37" t="s">
        <v>62</v>
      </c>
      <c r="G8" s="37" t="s">
        <v>63</v>
      </c>
      <c r="H8" s="37" t="s">
        <v>64</v>
      </c>
      <c r="I8" s="46"/>
      <c r="J8" s="39">
        <v>182.65</v>
      </c>
      <c r="K8" s="40">
        <v>182.65</v>
      </c>
      <c r="L8" s="38">
        <f t="shared" si="0"/>
        <v>0</v>
      </c>
      <c r="M8" s="39">
        <f t="shared" si="1"/>
        <v>0</v>
      </c>
      <c r="N8" s="43">
        <v>1</v>
      </c>
    </row>
    <row r="9" spans="1:14" ht="50.25" customHeight="1">
      <c r="A9" s="37">
        <v>27</v>
      </c>
      <c r="B9" s="55" t="s">
        <v>115</v>
      </c>
      <c r="C9" s="37" t="s">
        <v>65</v>
      </c>
      <c r="D9" s="56" t="s">
        <v>66</v>
      </c>
      <c r="E9" s="56" t="s">
        <v>67</v>
      </c>
      <c r="F9" s="37" t="s">
        <v>68</v>
      </c>
      <c r="G9" s="37" t="s">
        <v>69</v>
      </c>
      <c r="H9" s="37" t="s">
        <v>70</v>
      </c>
      <c r="I9" s="37"/>
      <c r="J9" s="39">
        <v>25735.1</v>
      </c>
      <c r="K9" s="40">
        <v>25735.1</v>
      </c>
      <c r="L9" s="38">
        <f t="shared" si="0"/>
        <v>0</v>
      </c>
      <c r="M9" s="39">
        <f t="shared" si="1"/>
        <v>0</v>
      </c>
      <c r="N9" s="43">
        <v>1</v>
      </c>
    </row>
    <row r="10" spans="1:14" ht="76.5">
      <c r="A10" s="37">
        <v>49</v>
      </c>
      <c r="B10" s="42">
        <v>9067081</v>
      </c>
      <c r="C10" s="37" t="s">
        <v>71</v>
      </c>
      <c r="D10" s="37" t="s">
        <v>72</v>
      </c>
      <c r="E10" s="37" t="s">
        <v>73</v>
      </c>
      <c r="F10" s="37" t="s">
        <v>74</v>
      </c>
      <c r="G10" s="37" t="s">
        <v>75</v>
      </c>
      <c r="H10" s="37" t="s">
        <v>76</v>
      </c>
      <c r="I10" s="37"/>
      <c r="J10" s="39">
        <v>11223.6</v>
      </c>
      <c r="K10" s="40">
        <v>11223.6</v>
      </c>
      <c r="L10" s="38">
        <f t="shared" si="0"/>
        <v>0</v>
      </c>
      <c r="M10" s="39">
        <f t="shared" si="1"/>
        <v>0</v>
      </c>
      <c r="N10" s="43">
        <v>1</v>
      </c>
    </row>
    <row r="11" spans="1:14" ht="76.5">
      <c r="A11" s="37">
        <v>50</v>
      </c>
      <c r="B11" s="42">
        <v>9067082</v>
      </c>
      <c r="C11" s="37" t="s">
        <v>77</v>
      </c>
      <c r="D11" s="37" t="s">
        <v>78</v>
      </c>
      <c r="E11" s="37" t="s">
        <v>73</v>
      </c>
      <c r="F11" s="37" t="s">
        <v>74</v>
      </c>
      <c r="G11" s="37" t="s">
        <v>79</v>
      </c>
      <c r="H11" s="37" t="s">
        <v>76</v>
      </c>
      <c r="I11" s="37"/>
      <c r="J11" s="39">
        <v>32922.8</v>
      </c>
      <c r="K11" s="40">
        <v>32922.8</v>
      </c>
      <c r="L11" s="38">
        <f t="shared" si="0"/>
        <v>0</v>
      </c>
      <c r="M11" s="39">
        <f t="shared" si="1"/>
        <v>0</v>
      </c>
      <c r="N11" s="43">
        <v>1</v>
      </c>
    </row>
    <row r="12" spans="1:14" ht="32.25" customHeight="1">
      <c r="A12" s="37">
        <v>196</v>
      </c>
      <c r="B12" s="42" t="s">
        <v>81</v>
      </c>
      <c r="C12" s="37" t="s">
        <v>80</v>
      </c>
      <c r="D12" s="37" t="s">
        <v>82</v>
      </c>
      <c r="E12" s="37" t="s">
        <v>83</v>
      </c>
      <c r="F12" s="37" t="s">
        <v>43</v>
      </c>
      <c r="G12" s="37" t="s">
        <v>84</v>
      </c>
      <c r="H12" s="37" t="s">
        <v>42</v>
      </c>
      <c r="I12" s="37"/>
      <c r="J12" s="39">
        <v>85171.4</v>
      </c>
      <c r="K12" s="40">
        <v>85171.4</v>
      </c>
      <c r="L12" s="38">
        <f t="shared" si="0"/>
        <v>0</v>
      </c>
      <c r="M12" s="39">
        <f t="shared" si="1"/>
        <v>0</v>
      </c>
      <c r="N12" s="43">
        <v>1</v>
      </c>
    </row>
    <row r="13" spans="1:14" ht="39.75" customHeight="1">
      <c r="A13" s="37">
        <v>197</v>
      </c>
      <c r="B13" s="42" t="s">
        <v>86</v>
      </c>
      <c r="C13" s="37" t="s">
        <v>85</v>
      </c>
      <c r="D13" s="37" t="s">
        <v>82</v>
      </c>
      <c r="E13" s="37" t="s">
        <v>83</v>
      </c>
      <c r="F13" s="37" t="s">
        <v>43</v>
      </c>
      <c r="G13" s="37" t="s">
        <v>87</v>
      </c>
      <c r="H13" s="37" t="s">
        <v>42</v>
      </c>
      <c r="I13" s="37"/>
      <c r="J13" s="39">
        <v>115757.9</v>
      </c>
      <c r="K13" s="40">
        <v>115757.9</v>
      </c>
      <c r="L13" s="38">
        <f t="shared" si="0"/>
        <v>0</v>
      </c>
      <c r="M13" s="39">
        <f t="shared" si="1"/>
        <v>0</v>
      </c>
      <c r="N13" s="43">
        <v>1</v>
      </c>
    </row>
    <row r="14" spans="1:14" ht="36" customHeight="1">
      <c r="A14" s="37">
        <v>311</v>
      </c>
      <c r="B14" s="55" t="s">
        <v>89</v>
      </c>
      <c r="C14" s="56" t="s">
        <v>88</v>
      </c>
      <c r="D14" s="56" t="s">
        <v>90</v>
      </c>
      <c r="E14" s="56" t="s">
        <v>91</v>
      </c>
      <c r="F14" s="56" t="s">
        <v>92</v>
      </c>
      <c r="G14" s="56" t="s">
        <v>93</v>
      </c>
      <c r="H14" s="37" t="s">
        <v>70</v>
      </c>
      <c r="I14" s="37"/>
      <c r="J14" s="39">
        <v>28861.7</v>
      </c>
      <c r="K14" s="40">
        <v>28861.700000000004</v>
      </c>
      <c r="L14" s="38">
        <f t="shared" si="0"/>
        <v>0</v>
      </c>
      <c r="M14" s="39">
        <f t="shared" si="1"/>
        <v>0</v>
      </c>
      <c r="N14" s="43">
        <v>1</v>
      </c>
    </row>
    <row r="15" spans="1:14" ht="63.75">
      <c r="A15" s="37">
        <v>428</v>
      </c>
      <c r="B15" s="42" t="s">
        <v>116</v>
      </c>
      <c r="C15" s="37" t="s">
        <v>94</v>
      </c>
      <c r="D15" s="37" t="s">
        <v>95</v>
      </c>
      <c r="E15" s="37" t="s">
        <v>96</v>
      </c>
      <c r="F15" s="37" t="s">
        <v>68</v>
      </c>
      <c r="G15" s="37" t="s">
        <v>97</v>
      </c>
      <c r="H15" s="37" t="s">
        <v>45</v>
      </c>
      <c r="I15" s="46"/>
      <c r="J15" s="47">
        <v>77.2</v>
      </c>
      <c r="K15" s="40">
        <v>77.2</v>
      </c>
      <c r="L15" s="38">
        <f t="shared" si="0"/>
        <v>0</v>
      </c>
      <c r="M15" s="39">
        <f t="shared" si="1"/>
        <v>0</v>
      </c>
      <c r="N15" s="43">
        <v>1</v>
      </c>
    </row>
    <row r="16" spans="1:14" ht="43.5" customHeight="1">
      <c r="A16" s="37">
        <v>498</v>
      </c>
      <c r="B16" s="55" t="s">
        <v>99</v>
      </c>
      <c r="C16" s="56" t="s">
        <v>98</v>
      </c>
      <c r="D16" s="57" t="s">
        <v>100</v>
      </c>
      <c r="E16" s="58" t="s">
        <v>101</v>
      </c>
      <c r="F16" s="56" t="s">
        <v>41</v>
      </c>
      <c r="G16" s="56" t="s">
        <v>102</v>
      </c>
      <c r="H16" s="37" t="s">
        <v>70</v>
      </c>
      <c r="I16" s="37"/>
      <c r="J16" s="39">
        <v>470.4</v>
      </c>
      <c r="K16" s="40">
        <v>470.4000000000001</v>
      </c>
      <c r="L16" s="38">
        <f t="shared" si="0"/>
        <v>0</v>
      </c>
      <c r="M16" s="39">
        <f t="shared" si="1"/>
        <v>0</v>
      </c>
      <c r="N16" s="43">
        <v>1</v>
      </c>
    </row>
    <row r="17" spans="1:14" ht="56.25" customHeight="1">
      <c r="A17" s="37">
        <v>499</v>
      </c>
      <c r="B17" s="55" t="s">
        <v>104</v>
      </c>
      <c r="C17" s="56" t="s">
        <v>103</v>
      </c>
      <c r="D17" s="57" t="s">
        <v>100</v>
      </c>
      <c r="E17" s="58" t="s">
        <v>105</v>
      </c>
      <c r="F17" s="56" t="s">
        <v>106</v>
      </c>
      <c r="G17" s="56" t="s">
        <v>107</v>
      </c>
      <c r="H17" s="37" t="s">
        <v>70</v>
      </c>
      <c r="I17" s="37"/>
      <c r="J17" s="39">
        <v>10146.1</v>
      </c>
      <c r="K17" s="40">
        <v>10146.1</v>
      </c>
      <c r="L17" s="38">
        <f t="shared" si="0"/>
        <v>0</v>
      </c>
      <c r="M17" s="39">
        <f t="shared" si="1"/>
        <v>0</v>
      </c>
      <c r="N17" s="43">
        <v>1</v>
      </c>
    </row>
    <row r="18" spans="1:14" ht="54" customHeight="1">
      <c r="A18" s="37">
        <v>500</v>
      </c>
      <c r="B18" s="55" t="s">
        <v>109</v>
      </c>
      <c r="C18" s="56" t="s">
        <v>108</v>
      </c>
      <c r="D18" s="57" t="s">
        <v>100</v>
      </c>
      <c r="E18" s="58" t="s">
        <v>101</v>
      </c>
      <c r="F18" s="56" t="s">
        <v>106</v>
      </c>
      <c r="G18" s="56" t="s">
        <v>110</v>
      </c>
      <c r="H18" s="37" t="s">
        <v>70</v>
      </c>
      <c r="I18" s="37"/>
      <c r="J18" s="39">
        <v>30438.2</v>
      </c>
      <c r="K18" s="40">
        <v>30438.199999999997</v>
      </c>
      <c r="L18" s="38">
        <f t="shared" si="0"/>
        <v>0</v>
      </c>
      <c r="M18" s="39">
        <f t="shared" si="1"/>
        <v>0</v>
      </c>
      <c r="N18" s="43">
        <v>1</v>
      </c>
    </row>
    <row r="19" spans="1:14" ht="48.75" customHeight="1">
      <c r="A19" s="37">
        <v>501</v>
      </c>
      <c r="B19" s="55" t="s">
        <v>112</v>
      </c>
      <c r="C19" s="56" t="s">
        <v>111</v>
      </c>
      <c r="D19" s="57" t="s">
        <v>100</v>
      </c>
      <c r="E19" s="57" t="s">
        <v>113</v>
      </c>
      <c r="F19" s="56" t="s">
        <v>106</v>
      </c>
      <c r="G19" s="56" t="s">
        <v>114</v>
      </c>
      <c r="H19" s="37" t="s">
        <v>70</v>
      </c>
      <c r="I19" s="37"/>
      <c r="J19" s="39">
        <v>60876.5</v>
      </c>
      <c r="K19" s="40">
        <v>60876.5</v>
      </c>
      <c r="L19" s="38">
        <f t="shared" si="0"/>
        <v>0</v>
      </c>
      <c r="M19" s="39">
        <f t="shared" si="1"/>
        <v>0</v>
      </c>
      <c r="N19" s="43">
        <v>1</v>
      </c>
    </row>
    <row r="20" spans="1:14" ht="30" customHeight="1">
      <c r="A20" s="48" t="s">
        <v>37</v>
      </c>
      <c r="B20" s="49"/>
      <c r="C20" s="49"/>
      <c r="D20" s="49"/>
      <c r="E20" s="49"/>
      <c r="F20" s="49"/>
      <c r="G20" s="49"/>
      <c r="H20" s="49"/>
      <c r="I20" s="49"/>
      <c r="J20" s="49"/>
      <c r="K20" s="50"/>
      <c r="L20" s="38">
        <f>SUM(L6:L19)</f>
        <v>0</v>
      </c>
      <c r="M20" s="39">
        <f>SUM(M6:M19)</f>
        <v>0</v>
      </c>
      <c r="N20" s="41">
        <f>AVERAGE(N6:N19)</f>
        <v>1</v>
      </c>
    </row>
    <row r="21" spans="1:14" ht="30" customHeight="1">
      <c r="A21" s="48" t="s">
        <v>38</v>
      </c>
      <c r="B21" s="49"/>
      <c r="C21" s="49"/>
      <c r="D21" s="49"/>
      <c r="E21" s="49"/>
      <c r="F21" s="49"/>
      <c r="G21" s="49"/>
      <c r="H21" s="49"/>
      <c r="I21" s="49"/>
      <c r="J21" s="49"/>
      <c r="K21" s="50"/>
      <c r="L21" s="38">
        <f>L20*0.1</f>
        <v>0</v>
      </c>
      <c r="M21" s="39">
        <f>M20*0.1</f>
        <v>0</v>
      </c>
      <c r="N21" s="41"/>
    </row>
    <row r="22" spans="1:14" ht="30" customHeight="1">
      <c r="A22" s="48" t="s">
        <v>39</v>
      </c>
      <c r="B22" s="49"/>
      <c r="C22" s="49"/>
      <c r="D22" s="49"/>
      <c r="E22" s="49"/>
      <c r="F22" s="49"/>
      <c r="G22" s="49"/>
      <c r="H22" s="49"/>
      <c r="I22" s="49"/>
      <c r="J22" s="49"/>
      <c r="K22" s="50"/>
      <c r="L22" s="38">
        <f>SUM(L20:L21)</f>
        <v>0</v>
      </c>
      <c r="M22" s="39">
        <f>SUM(M20:M21)</f>
        <v>0</v>
      </c>
      <c r="N22" s="41"/>
    </row>
    <row r="23" ht="12.75">
      <c r="N23" s="25"/>
    </row>
  </sheetData>
  <sheetProtection/>
  <mergeCells count="5">
    <mergeCell ref="A22:K22"/>
    <mergeCell ref="A21:K21"/>
    <mergeCell ref="A20:K20"/>
    <mergeCell ref="A2:O2"/>
    <mergeCell ref="A3:O3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7" t="s">
        <v>1</v>
      </c>
      <c r="C2" s="27"/>
      <c r="D2" s="27"/>
      <c r="E2" s="28" t="s">
        <v>48</v>
      </c>
    </row>
    <row r="4" ht="15" thickBot="1"/>
    <row r="5" spans="2:7" ht="36.75" thickBot="1">
      <c r="B5" s="3" t="s">
        <v>2</v>
      </c>
      <c r="C5" s="4" t="s">
        <v>35</v>
      </c>
      <c r="E5" s="22" t="s">
        <v>19</v>
      </c>
      <c r="F5" s="23" t="s">
        <v>20</v>
      </c>
      <c r="G5" s="24" t="s">
        <v>21</v>
      </c>
    </row>
    <row r="6" spans="2:7" ht="15" thickBot="1">
      <c r="B6" s="5"/>
      <c r="C6" s="6"/>
      <c r="E6" s="10">
        <f>specifikacija!L20</f>
        <v>0</v>
      </c>
      <c r="F6" s="11">
        <f>specifikacija!M20</f>
        <v>0</v>
      </c>
      <c r="G6" s="12">
        <f>specifikacija!M22</f>
        <v>0</v>
      </c>
    </row>
    <row r="7" spans="2:7" ht="36.75" thickBot="1">
      <c r="B7" s="3" t="s">
        <v>3</v>
      </c>
      <c r="C7" s="7" t="s">
        <v>16</v>
      </c>
      <c r="E7" s="52" t="s">
        <v>22</v>
      </c>
      <c r="F7" s="53"/>
      <c r="G7" s="54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4</v>
      </c>
      <c r="C9" s="7" t="s">
        <v>13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5</v>
      </c>
      <c r="C11" s="7" t="s">
        <v>9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6</v>
      </c>
      <c r="C13" s="4" t="s">
        <v>17</v>
      </c>
      <c r="E13" s="8" t="s">
        <v>11</v>
      </c>
      <c r="F13" s="33">
        <f>specifikacija!N20</f>
        <v>1</v>
      </c>
      <c r="G13" s="5"/>
    </row>
    <row r="14" spans="2:7" ht="14.25">
      <c r="B14" s="5"/>
      <c r="C14" s="6"/>
      <c r="E14" s="6"/>
      <c r="F14" s="6"/>
      <c r="G14" s="5"/>
    </row>
    <row r="15" spans="2:6" ht="37.5" customHeight="1">
      <c r="B15" s="3" t="s">
        <v>7</v>
      </c>
      <c r="C15" s="4" t="s">
        <v>36</v>
      </c>
      <c r="E15" s="8" t="s">
        <v>12</v>
      </c>
      <c r="F15" s="7" t="s">
        <v>10</v>
      </c>
    </row>
    <row r="16" spans="2:3" ht="14.25">
      <c r="B16" s="5"/>
      <c r="C16" s="6"/>
    </row>
    <row r="17" spans="2:3" ht="15">
      <c r="B17" s="20" t="s">
        <v>15</v>
      </c>
      <c r="C17" s="21" t="s">
        <v>18</v>
      </c>
    </row>
    <row r="18" spans="2:3" ht="14.25">
      <c r="B18" s="5"/>
      <c r="C18" s="6"/>
    </row>
    <row r="19" spans="2:3" ht="15">
      <c r="B19" s="3" t="s">
        <v>8</v>
      </c>
      <c r="C19" s="9">
        <v>33600000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2020-03-25T14:42:43Z</dcterms:modified>
  <cp:category/>
  <cp:version/>
  <cp:contentType/>
  <cp:contentStatus/>
</cp:coreProperties>
</file>