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<sst xmlns="http://schemas.openxmlformats.org/spreadsheetml/2006/main" count="180" uniqueCount="128">
  <si>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</si>
  <si>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</si>
  <si>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</si>
  <si>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</si>
  <si>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</si>
  <si>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</si>
  <si>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</si>
  <si>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</si>
  <si>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</si>
  <si>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</si>
  <si>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</si>
  <si>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</si>
  <si>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</si>
  <si>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</si>
  <si>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</si>
  <si>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</si>
  <si>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</si>
  <si>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</si>
  <si>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</si>
  <si>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</si>
  <si>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</si>
  <si>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</si>
  <si>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</si>
  <si>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</si>
  <si>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</si>
  <si>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</si>
  <si>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</si>
  <si>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</si>
  <si>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</si>
  <si>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</si>
  <si>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</si>
  <si>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</si>
  <si>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</si>
  <si>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</si>
  <si>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</si>
  <si>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</si>
  <si>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</si>
  <si>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bočica</t>
  </si>
  <si>
    <t>Укупна цена без 
ПДВ-а</t>
  </si>
  <si>
    <t>rastvor za injekciju</t>
  </si>
  <si>
    <t>kapsula</t>
  </si>
  <si>
    <t>50 mg</t>
  </si>
  <si>
    <t>bočica staklena</t>
  </si>
  <si>
    <t>100 mg</t>
  </si>
  <si>
    <t>prašak za rastvor za infuziju</t>
  </si>
  <si>
    <t>film tableta</t>
  </si>
  <si>
    <t>400 mg</t>
  </si>
  <si>
    <t>tableta</t>
  </si>
  <si>
    <t>25 mg</t>
  </si>
  <si>
    <t>УКУПНO БЕЗ ПДВ-А</t>
  </si>
  <si>
    <t>ИЗНОС ПДВ-А (10%)</t>
  </si>
  <si>
    <t>INPHARM CO D.O.O.</t>
  </si>
  <si>
    <t>INPHARM CO d.o.o.</t>
  </si>
  <si>
    <t>mikafungin-natrijum 50 mg</t>
  </si>
  <si>
    <t>0327562</t>
  </si>
  <si>
    <t>Mycamine™</t>
  </si>
  <si>
    <t>ASTELLAS IRELAND CO. LTD.</t>
  </si>
  <si>
    <t>mikafungin-natrijum 100 mg</t>
  </si>
  <si>
    <t>0327563</t>
  </si>
  <si>
    <t>risperidon 25 mg</t>
  </si>
  <si>
    <t>0070925</t>
  </si>
  <si>
    <t>Rispolept® Consta®</t>
  </si>
  <si>
    <t>CILAG AG</t>
  </si>
  <si>
    <t>prašak i rastvarač za suspenziju za injekciju</t>
  </si>
  <si>
    <t>injekcioni špric</t>
  </si>
  <si>
    <t>risperidon 37,5 mg</t>
  </si>
  <si>
    <t>0070926</t>
  </si>
  <si>
    <t>37,5 mg</t>
  </si>
  <si>
    <t>risperidon 50 mg</t>
  </si>
  <si>
    <t>0070927</t>
  </si>
  <si>
    <t>paliperidon 75 mg</t>
  </si>
  <si>
    <t>0070132</t>
  </si>
  <si>
    <t>Xeplion®</t>
  </si>
  <si>
    <t>JANSSEN PHARMACEUTICA N.V.</t>
  </si>
  <si>
    <t>suspenzija za injekciju sa produženim oslobađanjem</t>
  </si>
  <si>
    <t>75 mg</t>
  </si>
  <si>
    <t>paliperidon 100 mg</t>
  </si>
  <si>
    <t>0070134</t>
  </si>
  <si>
    <t>paliperidon 150 mg</t>
  </si>
  <si>
    <t>0070133</t>
  </si>
  <si>
    <t>150 mg</t>
  </si>
  <si>
    <t>paliperidon 263 mg</t>
  </si>
  <si>
    <t>0070136</t>
  </si>
  <si>
    <t xml:space="preserve"> TREVICTA®</t>
  </si>
  <si>
    <t>263 mg</t>
  </si>
  <si>
    <t>paliperidon 350 mg</t>
  </si>
  <si>
    <t>0070137</t>
  </si>
  <si>
    <t>350 mg</t>
  </si>
  <si>
    <t>paliperidon 525 mg</t>
  </si>
  <si>
    <t>0070138</t>
  </si>
  <si>
    <t>525 mg</t>
  </si>
  <si>
    <t>valganciklovir</t>
  </si>
  <si>
    <t xml:space="preserve"> Valcyte®</t>
  </si>
  <si>
    <t>F.HOFFMANN-LA ROCHE LTD</t>
  </si>
  <si>
    <t>450 mg</t>
  </si>
  <si>
    <t>leuprorelin, 45 mg</t>
  </si>
  <si>
    <t>0037022</t>
  </si>
  <si>
    <t>Eligard®</t>
  </si>
  <si>
    <t>ASTELLAS PHARMA EUROPE B.V.</t>
  </si>
  <si>
    <t>prašak i rastvarač za rastvor za injekciju</t>
  </si>
  <si>
    <t>45 mg</t>
  </si>
  <si>
    <t>epoetin alfa - referentni lek</t>
  </si>
  <si>
    <t>0069152</t>
  </si>
  <si>
    <t xml:space="preserve"> Eprex®</t>
  </si>
  <si>
    <t>CILAG AG JANSSEN BIOLOGICS B.V.</t>
  </si>
  <si>
    <t>2000 i.j.</t>
  </si>
  <si>
    <t>bevacizumab 100 mg</t>
  </si>
  <si>
    <t>0039401</t>
  </si>
  <si>
    <t xml:space="preserve"> Avastin®</t>
  </si>
  <si>
    <t>ROCHE DIAGNOSTICS GMBH F.HOFFMANN-LA ROCHE LTD</t>
  </si>
  <si>
    <t>koncentrat za rastvor za infuziju</t>
  </si>
  <si>
    <t>bevacizumab 400 mg</t>
  </si>
  <si>
    <t>0039400</t>
  </si>
  <si>
    <t>ustekinumab 45 mg</t>
  </si>
  <si>
    <t>0014302</t>
  </si>
  <si>
    <t>Stelara®</t>
  </si>
  <si>
    <t>JANSSEN BIOLOGICS B.V.  CILAG AG</t>
  </si>
  <si>
    <t>ustekinumab 90 mg</t>
  </si>
  <si>
    <t>0014305</t>
  </si>
  <si>
    <t>90 mg</t>
  </si>
  <si>
    <t>enzalutamid</t>
  </si>
  <si>
    <t xml:space="preserve"> Xtandi™</t>
  </si>
  <si>
    <t>40 mg</t>
  </si>
  <si>
    <t>abirateron</t>
  </si>
  <si>
    <t>ZYTIGA®</t>
  </si>
  <si>
    <t xml:space="preserve"> JANSSEN CILAG S.P.A.</t>
  </si>
  <si>
    <t>250 mg</t>
  </si>
  <si>
    <t>УКУПНO СА ПДВ-ОМ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</si>
</sst>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  <xf numFmtId="3" fontId="49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="70" zoomScaleNormal="70" zoomScalePageLayoutView="0" workbookViewId="0" topLeftCell="A19">
      <selection activeCell="Q7" sqref="Q7"/>
    </sheetView>
  </sheetViews>
  <sheetFormatPr defaultColWidth="9.140625" defaultRowHeight="15"/>
  <cols>
    <col min="1" max="1" width="9.00390625" style="17" customWidth="1"/>
    <col min="2" max="2" width="16.00390625" style="19" customWidth="1"/>
    <col min="3" max="3" width="24.28125" style="19" customWidth="1"/>
    <col min="4" max="4" width="18.140625" style="2" customWidth="1"/>
    <col min="5" max="5" width="26.8515625" style="18" customWidth="1"/>
    <col min="6" max="6" width="23.140625" style="2" customWidth="1"/>
    <col min="7" max="7" width="18.00390625" style="2" customWidth="1"/>
    <col min="8" max="8" width="14.140625" style="2" customWidth="1"/>
    <col min="9" max="9" width="16.00390625" style="25" customWidth="1"/>
    <col min="10" max="10" width="16.00390625" style="26" customWidth="1"/>
    <col min="11" max="12" width="16.00390625" style="26" hidden="1" customWidth="1"/>
    <col min="13" max="13" width="17.8515625" style="26" customWidth="1"/>
    <col min="14" max="14" width="18.57421875" style="25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9.25" customHeight="1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19" customFormat="1" ht="18.75" customHeight="1">
      <c r="A4" s="30"/>
      <c r="B4" s="47"/>
      <c r="C4" s="41"/>
      <c r="D4" s="30"/>
      <c r="E4" s="30"/>
      <c r="F4" s="30"/>
      <c r="G4" s="30"/>
      <c r="H4" s="30"/>
      <c r="I4" s="30"/>
      <c r="J4" s="44"/>
      <c r="K4" s="44"/>
      <c r="L4" s="44"/>
      <c r="M4" s="44"/>
      <c r="N4" s="56"/>
      <c r="O4" s="30"/>
    </row>
    <row r="5" spans="1:14" ht="38.25">
      <c r="A5" s="32" t="s">
        <v>23</v>
      </c>
      <c r="B5" s="33" t="s">
        <v>24</v>
      </c>
      <c r="C5" s="32" t="s">
        <v>27</v>
      </c>
      <c r="D5" s="32" t="s">
        <v>29</v>
      </c>
      <c r="E5" s="32" t="s">
        <v>30</v>
      </c>
      <c r="F5" s="32" t="s">
        <v>31</v>
      </c>
      <c r="G5" s="32" t="s">
        <v>32</v>
      </c>
      <c r="H5" s="32" t="s">
        <v>33</v>
      </c>
      <c r="I5" s="32" t="s">
        <v>34</v>
      </c>
      <c r="J5" s="45" t="s">
        <v>28</v>
      </c>
      <c r="K5" s="46" t="s">
        <v>25</v>
      </c>
      <c r="L5" s="29" t="s">
        <v>26</v>
      </c>
      <c r="M5" s="45" t="s">
        <v>38</v>
      </c>
      <c r="N5" s="57" t="s">
        <v>0</v>
      </c>
    </row>
    <row r="6" spans="1:15" ht="34.5" customHeight="1">
      <c r="A6" s="34">
        <v>266</v>
      </c>
      <c r="B6" s="35" t="s">
        <v>54</v>
      </c>
      <c r="C6" s="34" t="s">
        <v>53</v>
      </c>
      <c r="D6" s="34" t="s">
        <v>55</v>
      </c>
      <c r="E6" s="34" t="s">
        <v>56</v>
      </c>
      <c r="F6" s="34" t="s">
        <v>44</v>
      </c>
      <c r="G6" s="34" t="s">
        <v>41</v>
      </c>
      <c r="H6" s="34" t="s">
        <v>42</v>
      </c>
      <c r="I6" s="34"/>
      <c r="J6" s="38">
        <v>22571.5</v>
      </c>
      <c r="K6" s="39">
        <v>22571.5</v>
      </c>
      <c r="L6" s="37">
        <f>I6*K6</f>
        <v>0</v>
      </c>
      <c r="M6" s="38">
        <f>I6*J6</f>
        <v>0</v>
      </c>
      <c r="N6" s="40">
        <v>1</v>
      </c>
      <c r="O6" s="2"/>
    </row>
    <row r="7" spans="1:15" ht="33" customHeight="1">
      <c r="A7" s="34">
        <v>267</v>
      </c>
      <c r="B7" s="35" t="s">
        <v>58</v>
      </c>
      <c r="C7" s="34" t="s">
        <v>57</v>
      </c>
      <c r="D7" s="34" t="s">
        <v>55</v>
      </c>
      <c r="E7" s="34" t="s">
        <v>56</v>
      </c>
      <c r="F7" s="34" t="s">
        <v>44</v>
      </c>
      <c r="G7" s="34" t="s">
        <v>43</v>
      </c>
      <c r="H7" s="34" t="s">
        <v>42</v>
      </c>
      <c r="I7" s="34"/>
      <c r="J7" s="38">
        <v>43095.1</v>
      </c>
      <c r="K7" s="39">
        <v>43095.1</v>
      </c>
      <c r="L7" s="37">
        <f aca="true" t="shared" si="0" ref="L7:L28">I7*K7</f>
        <v>0</v>
      </c>
      <c r="M7" s="38">
        <f aca="true" t="shared" si="1" ref="M7:M28">I7*J7</f>
        <v>0</v>
      </c>
      <c r="N7" s="40">
        <v>1</v>
      </c>
      <c r="O7" s="2"/>
    </row>
    <row r="8" spans="1:15" ht="28.5" customHeight="1">
      <c r="A8" s="34">
        <v>350</v>
      </c>
      <c r="B8" s="42" t="s">
        <v>60</v>
      </c>
      <c r="C8" s="43" t="s">
        <v>59</v>
      </c>
      <c r="D8" s="43" t="s">
        <v>61</v>
      </c>
      <c r="E8" s="43" t="s">
        <v>62</v>
      </c>
      <c r="F8" s="43" t="s">
        <v>63</v>
      </c>
      <c r="G8" s="43" t="s">
        <v>48</v>
      </c>
      <c r="H8" s="34" t="s">
        <v>64</v>
      </c>
      <c r="I8" s="34"/>
      <c r="J8" s="38">
        <v>8333.4</v>
      </c>
      <c r="K8" s="39">
        <v>8333.4</v>
      </c>
      <c r="L8" s="37">
        <f t="shared" si="0"/>
        <v>0</v>
      </c>
      <c r="M8" s="38">
        <f t="shared" si="1"/>
        <v>0</v>
      </c>
      <c r="N8" s="40">
        <v>1</v>
      </c>
      <c r="O8" s="2"/>
    </row>
    <row r="9" spans="1:15" ht="35.25" customHeight="1">
      <c r="A9" s="34">
        <v>351</v>
      </c>
      <c r="B9" s="42" t="s">
        <v>66</v>
      </c>
      <c r="C9" s="43" t="s">
        <v>65</v>
      </c>
      <c r="D9" s="43" t="s">
        <v>61</v>
      </c>
      <c r="E9" s="43" t="s">
        <v>62</v>
      </c>
      <c r="F9" s="43" t="s">
        <v>63</v>
      </c>
      <c r="G9" s="43" t="s">
        <v>67</v>
      </c>
      <c r="H9" s="34" t="s">
        <v>64</v>
      </c>
      <c r="I9" s="34"/>
      <c r="J9" s="38">
        <v>10813.7</v>
      </c>
      <c r="K9" s="39">
        <v>10813.7</v>
      </c>
      <c r="L9" s="37">
        <f t="shared" si="0"/>
        <v>0</v>
      </c>
      <c r="M9" s="38">
        <f t="shared" si="1"/>
        <v>0</v>
      </c>
      <c r="N9" s="40">
        <v>1</v>
      </c>
      <c r="O9" s="2"/>
    </row>
    <row r="10" spans="1:15" ht="35.25" customHeight="1">
      <c r="A10" s="34">
        <v>352</v>
      </c>
      <c r="B10" s="42" t="s">
        <v>69</v>
      </c>
      <c r="C10" s="43" t="s">
        <v>68</v>
      </c>
      <c r="D10" s="43" t="s">
        <v>61</v>
      </c>
      <c r="E10" s="43" t="s">
        <v>62</v>
      </c>
      <c r="F10" s="43" t="s">
        <v>63</v>
      </c>
      <c r="G10" s="43" t="s">
        <v>41</v>
      </c>
      <c r="H10" s="34" t="s">
        <v>64</v>
      </c>
      <c r="I10" s="34"/>
      <c r="J10" s="38">
        <v>13298.7</v>
      </c>
      <c r="K10" s="39">
        <v>13298.7</v>
      </c>
      <c r="L10" s="37">
        <f t="shared" si="0"/>
        <v>0</v>
      </c>
      <c r="M10" s="38">
        <f t="shared" si="1"/>
        <v>0</v>
      </c>
      <c r="N10" s="40">
        <v>1</v>
      </c>
      <c r="O10" s="2"/>
    </row>
    <row r="11" spans="1:15" ht="59.25" customHeight="1">
      <c r="A11" s="34">
        <v>354</v>
      </c>
      <c r="B11" s="42" t="s">
        <v>71</v>
      </c>
      <c r="C11" s="43" t="s">
        <v>70</v>
      </c>
      <c r="D11" s="43" t="s">
        <v>72</v>
      </c>
      <c r="E11" s="43" t="s">
        <v>73</v>
      </c>
      <c r="F11" s="43" t="s">
        <v>74</v>
      </c>
      <c r="G11" s="43" t="s">
        <v>75</v>
      </c>
      <c r="H11" s="34" t="s">
        <v>64</v>
      </c>
      <c r="I11" s="34"/>
      <c r="J11" s="38">
        <v>23425.6</v>
      </c>
      <c r="K11" s="39">
        <v>23425.599999999995</v>
      </c>
      <c r="L11" s="37">
        <f t="shared" si="0"/>
        <v>0</v>
      </c>
      <c r="M11" s="38">
        <f t="shared" si="1"/>
        <v>0</v>
      </c>
      <c r="N11" s="40">
        <v>1</v>
      </c>
      <c r="O11" s="2"/>
    </row>
    <row r="12" spans="1:15" ht="51" customHeight="1">
      <c r="A12" s="34">
        <v>355</v>
      </c>
      <c r="B12" s="42" t="s">
        <v>77</v>
      </c>
      <c r="C12" s="43" t="s">
        <v>76</v>
      </c>
      <c r="D12" s="43" t="s">
        <v>72</v>
      </c>
      <c r="E12" s="43" t="s">
        <v>73</v>
      </c>
      <c r="F12" s="43" t="s">
        <v>74</v>
      </c>
      <c r="G12" s="43" t="s">
        <v>43</v>
      </c>
      <c r="H12" s="34" t="s">
        <v>64</v>
      </c>
      <c r="I12" s="34"/>
      <c r="J12" s="38">
        <v>28820</v>
      </c>
      <c r="K12" s="39">
        <v>28820</v>
      </c>
      <c r="L12" s="37">
        <f t="shared" si="0"/>
        <v>0</v>
      </c>
      <c r="M12" s="38">
        <f t="shared" si="1"/>
        <v>0</v>
      </c>
      <c r="N12" s="40">
        <v>1</v>
      </c>
      <c r="O12" s="2"/>
    </row>
    <row r="13" spans="1:15" ht="36" customHeight="1">
      <c r="A13" s="34">
        <v>356</v>
      </c>
      <c r="B13" s="42" t="s">
        <v>79</v>
      </c>
      <c r="C13" s="43" t="s">
        <v>78</v>
      </c>
      <c r="D13" s="43" t="s">
        <v>72</v>
      </c>
      <c r="E13" s="43" t="s">
        <v>73</v>
      </c>
      <c r="F13" s="43" t="s">
        <v>74</v>
      </c>
      <c r="G13" s="43" t="s">
        <v>80</v>
      </c>
      <c r="H13" s="34" t="s">
        <v>64</v>
      </c>
      <c r="I13" s="34"/>
      <c r="J13" s="38">
        <v>43198.1</v>
      </c>
      <c r="K13" s="39">
        <v>43198.1</v>
      </c>
      <c r="L13" s="37">
        <f t="shared" si="0"/>
        <v>0</v>
      </c>
      <c r="M13" s="38">
        <f t="shared" si="1"/>
        <v>0</v>
      </c>
      <c r="N13" s="40">
        <v>1</v>
      </c>
      <c r="O13" s="2"/>
    </row>
    <row r="14" spans="1:15" ht="39.75" customHeight="1">
      <c r="A14" s="34">
        <v>358</v>
      </c>
      <c r="B14" s="42" t="s">
        <v>82</v>
      </c>
      <c r="C14" s="43" t="s">
        <v>81</v>
      </c>
      <c r="D14" s="43" t="s">
        <v>83</v>
      </c>
      <c r="E14" s="43" t="s">
        <v>73</v>
      </c>
      <c r="F14" s="43" t="s">
        <v>74</v>
      </c>
      <c r="G14" s="43" t="s">
        <v>84</v>
      </c>
      <c r="H14" s="34" t="s">
        <v>64</v>
      </c>
      <c r="I14" s="34"/>
      <c r="J14" s="38">
        <v>70156.1</v>
      </c>
      <c r="K14" s="39">
        <v>70156.1</v>
      </c>
      <c r="L14" s="37">
        <f t="shared" si="0"/>
        <v>0</v>
      </c>
      <c r="M14" s="38">
        <f t="shared" si="1"/>
        <v>0</v>
      </c>
      <c r="N14" s="40">
        <v>1</v>
      </c>
      <c r="O14" s="2"/>
    </row>
    <row r="15" spans="1:15" ht="30" customHeight="1">
      <c r="A15" s="34">
        <v>359</v>
      </c>
      <c r="B15" s="42" t="s">
        <v>86</v>
      </c>
      <c r="C15" s="43" t="s">
        <v>85</v>
      </c>
      <c r="D15" s="43" t="s">
        <v>83</v>
      </c>
      <c r="E15" s="43" t="s">
        <v>73</v>
      </c>
      <c r="F15" s="43" t="s">
        <v>74</v>
      </c>
      <c r="G15" s="43" t="s">
        <v>87</v>
      </c>
      <c r="H15" s="34" t="s">
        <v>64</v>
      </c>
      <c r="I15" s="34"/>
      <c r="J15" s="38">
        <v>86341.8</v>
      </c>
      <c r="K15" s="39">
        <v>86341.8</v>
      </c>
      <c r="L15" s="37">
        <f t="shared" si="0"/>
        <v>0</v>
      </c>
      <c r="M15" s="38">
        <f t="shared" si="1"/>
        <v>0</v>
      </c>
      <c r="N15" s="40">
        <v>1</v>
      </c>
      <c r="O15" s="2"/>
    </row>
    <row r="16" spans="1:15" ht="30" customHeight="1">
      <c r="A16" s="34">
        <v>360</v>
      </c>
      <c r="B16" s="42" t="s">
        <v>89</v>
      </c>
      <c r="C16" s="43" t="s">
        <v>88</v>
      </c>
      <c r="D16" s="43" t="s">
        <v>83</v>
      </c>
      <c r="E16" s="43" t="s">
        <v>73</v>
      </c>
      <c r="F16" s="43" t="s">
        <v>74</v>
      </c>
      <c r="G16" s="43" t="s">
        <v>90</v>
      </c>
      <c r="H16" s="34" t="s">
        <v>64</v>
      </c>
      <c r="I16" s="34"/>
      <c r="J16" s="38">
        <v>129477.3</v>
      </c>
      <c r="K16" s="39">
        <v>129477.3</v>
      </c>
      <c r="L16" s="37">
        <f t="shared" si="0"/>
        <v>0</v>
      </c>
      <c r="M16" s="38">
        <f t="shared" si="1"/>
        <v>0</v>
      </c>
      <c r="N16" s="40">
        <v>1</v>
      </c>
      <c r="O16" s="2"/>
    </row>
    <row r="17" spans="1:15" ht="25.5">
      <c r="A17" s="34">
        <v>420</v>
      </c>
      <c r="B17" s="42">
        <v>1328610</v>
      </c>
      <c r="C17" s="43" t="s">
        <v>91</v>
      </c>
      <c r="D17" s="43" t="s">
        <v>92</v>
      </c>
      <c r="E17" s="43" t="s">
        <v>93</v>
      </c>
      <c r="F17" s="43" t="s">
        <v>45</v>
      </c>
      <c r="G17" s="43" t="s">
        <v>94</v>
      </c>
      <c r="H17" s="34" t="s">
        <v>47</v>
      </c>
      <c r="I17" s="34"/>
      <c r="J17" s="38">
        <v>1310.71</v>
      </c>
      <c r="K17" s="39">
        <v>1310.7116666666666</v>
      </c>
      <c r="L17" s="37">
        <f t="shared" si="0"/>
        <v>0</v>
      </c>
      <c r="M17" s="38">
        <f t="shared" si="1"/>
        <v>0</v>
      </c>
      <c r="N17" s="40">
        <v>1</v>
      </c>
      <c r="O17" s="2"/>
    </row>
    <row r="18" spans="1:15" ht="35.25" customHeight="1">
      <c r="A18" s="34">
        <v>495</v>
      </c>
      <c r="B18" s="42" t="s">
        <v>96</v>
      </c>
      <c r="C18" s="43" t="s">
        <v>95</v>
      </c>
      <c r="D18" s="43" t="s">
        <v>97</v>
      </c>
      <c r="E18" s="43" t="s">
        <v>98</v>
      </c>
      <c r="F18" s="43" t="s">
        <v>99</v>
      </c>
      <c r="G18" s="43" t="s">
        <v>100</v>
      </c>
      <c r="H18" s="34" t="s">
        <v>64</v>
      </c>
      <c r="I18" s="34"/>
      <c r="J18" s="38">
        <v>56060.9</v>
      </c>
      <c r="K18" s="39">
        <v>56060.9</v>
      </c>
      <c r="L18" s="37">
        <f t="shared" si="0"/>
        <v>0</v>
      </c>
      <c r="M18" s="38">
        <f t="shared" si="1"/>
        <v>0</v>
      </c>
      <c r="N18" s="40">
        <v>1</v>
      </c>
      <c r="O18" s="2"/>
    </row>
    <row r="19" spans="1:15" ht="27" customHeight="1">
      <c r="A19" s="34">
        <v>504</v>
      </c>
      <c r="B19" s="35" t="s">
        <v>102</v>
      </c>
      <c r="C19" s="34" t="s">
        <v>101</v>
      </c>
      <c r="D19" s="34" t="s">
        <v>103</v>
      </c>
      <c r="E19" s="34" t="s">
        <v>104</v>
      </c>
      <c r="F19" s="34" t="s">
        <v>39</v>
      </c>
      <c r="G19" s="34" t="s">
        <v>105</v>
      </c>
      <c r="H19" s="34" t="s">
        <v>64</v>
      </c>
      <c r="I19" s="34"/>
      <c r="J19" s="38">
        <v>1196.66</v>
      </c>
      <c r="K19" s="39">
        <v>1196.6666666666667</v>
      </c>
      <c r="L19" s="37">
        <f t="shared" si="0"/>
        <v>0</v>
      </c>
      <c r="M19" s="38">
        <f t="shared" si="1"/>
        <v>0</v>
      </c>
      <c r="N19" s="40">
        <v>1</v>
      </c>
      <c r="O19" s="2"/>
    </row>
    <row r="20" spans="1:15" ht="39" customHeight="1">
      <c r="A20" s="34">
        <v>529</v>
      </c>
      <c r="B20" s="35" t="s">
        <v>107</v>
      </c>
      <c r="C20" s="34" t="s">
        <v>106</v>
      </c>
      <c r="D20" s="34" t="s">
        <v>108</v>
      </c>
      <c r="E20" s="34" t="s">
        <v>109</v>
      </c>
      <c r="F20" s="34" t="s">
        <v>110</v>
      </c>
      <c r="G20" s="34" t="s">
        <v>43</v>
      </c>
      <c r="H20" s="34" t="s">
        <v>37</v>
      </c>
      <c r="I20" s="34"/>
      <c r="J20" s="38">
        <v>31143.1</v>
      </c>
      <c r="K20" s="39">
        <v>31143.1</v>
      </c>
      <c r="L20" s="37">
        <f t="shared" si="0"/>
        <v>0</v>
      </c>
      <c r="M20" s="38">
        <f t="shared" si="1"/>
        <v>0</v>
      </c>
      <c r="N20" s="40">
        <v>1</v>
      </c>
      <c r="O20" s="2"/>
    </row>
    <row r="21" spans="1:15" ht="48" customHeight="1">
      <c r="A21" s="34">
        <v>530</v>
      </c>
      <c r="B21" s="35" t="s">
        <v>112</v>
      </c>
      <c r="C21" s="34" t="s">
        <v>111</v>
      </c>
      <c r="D21" s="34" t="s">
        <v>108</v>
      </c>
      <c r="E21" s="34" t="s">
        <v>109</v>
      </c>
      <c r="F21" s="34" t="s">
        <v>110</v>
      </c>
      <c r="G21" s="34" t="s">
        <v>46</v>
      </c>
      <c r="H21" s="34" t="s">
        <v>37</v>
      </c>
      <c r="I21" s="34"/>
      <c r="J21" s="38">
        <v>124728.2</v>
      </c>
      <c r="K21" s="39">
        <v>124728.2</v>
      </c>
      <c r="L21" s="37">
        <f t="shared" si="0"/>
        <v>0</v>
      </c>
      <c r="M21" s="38">
        <f t="shared" si="1"/>
        <v>0</v>
      </c>
      <c r="N21" s="40">
        <v>1</v>
      </c>
      <c r="O21" s="2"/>
    </row>
    <row r="22" spans="1:15" ht="30.75" customHeight="1">
      <c r="A22" s="34">
        <v>563</v>
      </c>
      <c r="B22" s="35" t="s">
        <v>114</v>
      </c>
      <c r="C22" s="34" t="s">
        <v>113</v>
      </c>
      <c r="D22" s="34" t="s">
        <v>115</v>
      </c>
      <c r="E22" s="34" t="s">
        <v>116</v>
      </c>
      <c r="F22" s="34" t="s">
        <v>39</v>
      </c>
      <c r="G22" s="34" t="s">
        <v>100</v>
      </c>
      <c r="H22" s="34" t="s">
        <v>64</v>
      </c>
      <c r="I22" s="34"/>
      <c r="J22" s="38">
        <v>255295.6</v>
      </c>
      <c r="K22" s="39">
        <v>255295.6</v>
      </c>
      <c r="L22" s="37">
        <f t="shared" si="0"/>
        <v>0</v>
      </c>
      <c r="M22" s="38">
        <f t="shared" si="1"/>
        <v>0</v>
      </c>
      <c r="N22" s="40">
        <v>1</v>
      </c>
      <c r="O22" s="2"/>
    </row>
    <row r="23" spans="1:15" ht="30.75" customHeight="1">
      <c r="A23" s="34">
        <v>564</v>
      </c>
      <c r="B23" s="35" t="s">
        <v>118</v>
      </c>
      <c r="C23" s="34" t="s">
        <v>117</v>
      </c>
      <c r="D23" s="34" t="s">
        <v>115</v>
      </c>
      <c r="E23" s="34" t="s">
        <v>116</v>
      </c>
      <c r="F23" s="34" t="s">
        <v>39</v>
      </c>
      <c r="G23" s="34" t="s">
        <v>119</v>
      </c>
      <c r="H23" s="34" t="s">
        <v>64</v>
      </c>
      <c r="I23" s="34"/>
      <c r="J23" s="38">
        <v>255295.6</v>
      </c>
      <c r="K23" s="39">
        <v>255295.6</v>
      </c>
      <c r="L23" s="37">
        <f t="shared" si="0"/>
        <v>0</v>
      </c>
      <c r="M23" s="38">
        <f t="shared" si="1"/>
        <v>0</v>
      </c>
      <c r="N23" s="40">
        <v>1</v>
      </c>
      <c r="O23" s="2"/>
    </row>
    <row r="24" spans="1:15" ht="25.5">
      <c r="A24" s="34">
        <v>586</v>
      </c>
      <c r="B24" s="35">
        <v>1039602</v>
      </c>
      <c r="C24" s="34" t="s">
        <v>120</v>
      </c>
      <c r="D24" s="34" t="s">
        <v>121</v>
      </c>
      <c r="E24" s="34" t="s">
        <v>98</v>
      </c>
      <c r="F24" s="34" t="s">
        <v>40</v>
      </c>
      <c r="G24" s="34" t="s">
        <v>122</v>
      </c>
      <c r="H24" s="34" t="s">
        <v>40</v>
      </c>
      <c r="I24" s="36"/>
      <c r="J24" s="38">
        <v>2954.93</v>
      </c>
      <c r="K24" s="39">
        <v>2954.936607142857</v>
      </c>
      <c r="L24" s="37">
        <f t="shared" si="0"/>
        <v>0</v>
      </c>
      <c r="M24" s="38">
        <f t="shared" si="1"/>
        <v>0</v>
      </c>
      <c r="N24" s="40">
        <v>1</v>
      </c>
      <c r="O24" s="2"/>
    </row>
    <row r="25" spans="1:15" ht="30" customHeight="1">
      <c r="A25" s="34">
        <v>587</v>
      </c>
      <c r="B25" s="35">
        <v>1039721</v>
      </c>
      <c r="C25" s="34" t="s">
        <v>123</v>
      </c>
      <c r="D25" s="34" t="s">
        <v>124</v>
      </c>
      <c r="E25" s="34" t="s">
        <v>125</v>
      </c>
      <c r="F25" s="34" t="s">
        <v>47</v>
      </c>
      <c r="G25" s="34" t="s">
        <v>126</v>
      </c>
      <c r="H25" s="34" t="s">
        <v>47</v>
      </c>
      <c r="I25" s="36"/>
      <c r="J25" s="38">
        <v>2865.42</v>
      </c>
      <c r="K25" s="39">
        <v>2865.425</v>
      </c>
      <c r="L25" s="37">
        <f t="shared" si="0"/>
        <v>0</v>
      </c>
      <c r="M25" s="38">
        <f t="shared" si="1"/>
        <v>0</v>
      </c>
      <c r="N25" s="40">
        <v>1</v>
      </c>
      <c r="O25" s="2"/>
    </row>
    <row r="26" spans="1:15" ht="30" customHeight="1">
      <c r="A26" s="49" t="s">
        <v>49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37">
        <f>SUM(L6:L25)</f>
        <v>0</v>
      </c>
      <c r="M26" s="38">
        <f>SUM(M6:M25)</f>
        <v>0</v>
      </c>
      <c r="N26" s="48">
        <f>AVERAGE(N6:N25)</f>
        <v>1</v>
      </c>
      <c r="O26" s="2"/>
    </row>
    <row r="27" spans="1:15" ht="30" customHeight="1">
      <c r="A27" s="49" t="s">
        <v>50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37">
        <f>L26*0.1</f>
        <v>0</v>
      </c>
      <c r="M27" s="38">
        <f>M26*0.1</f>
        <v>0</v>
      </c>
      <c r="N27" s="58"/>
      <c r="O27" s="2"/>
    </row>
    <row r="28" spans="1:15" ht="30" customHeight="1">
      <c r="A28" s="49" t="s">
        <v>127</v>
      </c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37">
        <f>SUM(L26:L27)</f>
        <v>0</v>
      </c>
      <c r="M28" s="38">
        <f>M26+M27</f>
        <v>0</v>
      </c>
      <c r="N28" s="58"/>
      <c r="O28" s="2"/>
    </row>
    <row r="29" spans="1:15" ht="30" customHeight="1">
      <c r="A29" s="2"/>
      <c r="C29" s="2"/>
      <c r="E29" s="2"/>
      <c r="I29" s="2"/>
      <c r="O29" s="2"/>
    </row>
    <row r="30" ht="28.5" customHeight="1">
      <c r="O30" s="2"/>
    </row>
    <row r="31" ht="12.75" customHeight="1">
      <c r="O31" s="2"/>
    </row>
    <row r="32" ht="12.75" customHeight="1">
      <c r="O32" s="2"/>
    </row>
  </sheetData>
  <sheetProtection/>
  <mergeCells count="5">
    <mergeCell ref="A26:K26"/>
    <mergeCell ref="A27:K27"/>
    <mergeCell ref="A28:K28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52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specifikacija!L26</f>
        <v>0</v>
      </c>
      <c r="F6" s="11">
        <f>specifikacija!M26</f>
        <v>0</v>
      </c>
      <c r="G6" s="12">
        <f>specifikacija!M28</f>
        <v>0</v>
      </c>
    </row>
    <row r="7" spans="2:7" ht="36.75" thickBot="1">
      <c r="B7" s="3" t="s">
        <v>3</v>
      </c>
      <c r="C7" s="7" t="s">
        <v>16</v>
      </c>
      <c r="E7" s="53" t="s">
        <v>22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1">
        <f>specifikacija!N26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2020-03-24T21:49:30Z</dcterms:modified>
  <cp:category/>
  <cp:version/>
  <cp:contentType/>
  <cp:contentStatus/>
</cp:coreProperties>
</file>