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<sst xmlns="http://schemas.openxmlformats.org/spreadsheetml/2006/main" count="182" uniqueCount="140">
  <si>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</si>
  <si>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</si>
  <si>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</si>
  <si>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</si>
  <si>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</si>
  <si>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</si>
  <si>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</si>
  <si>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</si>
  <si>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</si>
  <si>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</si>
  <si>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</si>
  <si>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</si>
  <si>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</si>
  <si>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</si>
  <si>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</si>
  <si>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</si>
  <si>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</si>
  <si>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</si>
  <si>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</si>
  <si>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</si>
  <si>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</si>
  <si>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</si>
  <si>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</si>
  <si>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</si>
  <si>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</si>
  <si>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</si>
  <si>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</si>
  <si>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</si>
  <si>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</si>
  <si>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</si>
  <si>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</si>
  <si>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</si>
  <si>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</si>
  <si>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</si>
  <si>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</si>
  <si>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404-1-110/19-98</t>
  </si>
  <si>
    <t>ЛЕКОВИ ЗА ЛЕЧЕЊЕ ЛИЦА КОЈА НИСУ ОСИГУРАНА КОД РФЗО</t>
  </si>
  <si>
    <t>bočica</t>
  </si>
  <si>
    <t>rastvor za infuziju</t>
  </si>
  <si>
    <t>ampula</t>
  </si>
  <si>
    <t>Укупна цена без 
ПДВ-а</t>
  </si>
  <si>
    <t>parikalcitol 5 mcg</t>
  </si>
  <si>
    <t>0050144</t>
  </si>
  <si>
    <t>REXTOL</t>
  </si>
  <si>
    <t>Rafarm S.A.</t>
  </si>
  <si>
    <t>rastvor za injekciju</t>
  </si>
  <si>
    <t>5 mcg/ml</t>
  </si>
  <si>
    <t>ampula/ bočica</t>
  </si>
  <si>
    <t>parikalcitol kaps 1 mcg</t>
  </si>
  <si>
    <t>kapsula, meka</t>
  </si>
  <si>
    <t>1 mcg</t>
  </si>
  <si>
    <t>kapsula</t>
  </si>
  <si>
    <t>parikalcitol kaps 2 mcg</t>
  </si>
  <si>
    <t>2 mcg</t>
  </si>
  <si>
    <t>tobramicin 300 mg/4 ml</t>
  </si>
  <si>
    <t>BRAMITOB</t>
  </si>
  <si>
    <t>Genetic S.P.A.; Chiesi Farmaceutici SPA</t>
  </si>
  <si>
    <t>rastvor za raspršivanje</t>
  </si>
  <si>
    <t>4 ml (300 mg/4 ml)</t>
  </si>
  <si>
    <t>kontejner jednodozni</t>
  </si>
  <si>
    <t>ciprofloksacin 200 mg</t>
  </si>
  <si>
    <t>0329001</t>
  </si>
  <si>
    <t>CIPROFLOXACIN</t>
  </si>
  <si>
    <t>S.C. Infomed Fluids S.R.L.</t>
  </si>
  <si>
    <t>200 mg/100 ml</t>
  </si>
  <si>
    <t>kesa</t>
  </si>
  <si>
    <t>ciprofloksacin 400 mg</t>
  </si>
  <si>
    <t>0329004</t>
  </si>
  <si>
    <t>400 mg/200 ml</t>
  </si>
  <si>
    <t>amfotericin B 50 mg</t>
  </si>
  <si>
    <t>0327494</t>
  </si>
  <si>
    <t>AMBISOME</t>
  </si>
  <si>
    <t>Gilead Sciences INC.; Gilead Sciences Ireland UC</t>
  </si>
  <si>
    <t>prašak za koncentrat za disperziju za infuziju</t>
  </si>
  <si>
    <t>50 mg</t>
  </si>
  <si>
    <t>bočica staklena</t>
  </si>
  <si>
    <t>kofein 20 mg</t>
  </si>
  <si>
    <t>0089000</t>
  </si>
  <si>
    <t>PEYONA</t>
  </si>
  <si>
    <t>Chiesi Pharmaceuticals GmbH</t>
  </si>
  <si>
    <t>rastvor za infuziju i oralni rastvor</t>
  </si>
  <si>
    <t>20 mg/ml</t>
  </si>
  <si>
    <t>poraktant alfa</t>
  </si>
  <si>
    <t>CUROSURF</t>
  </si>
  <si>
    <t>Chiesi Farmaceutici S.P.A; Chiesi Pharmaceuticals GmbH</t>
  </si>
  <si>
    <t>suspenzija za endotraheopulmonalno ukapavanje</t>
  </si>
  <si>
    <t>120 mg/1,5 ml</t>
  </si>
  <si>
    <t>dakarbazin, 100 mg</t>
  </si>
  <si>
    <t>0039032</t>
  </si>
  <si>
    <t>DAKARBAZIN</t>
  </si>
  <si>
    <t xml:space="preserve">Medac Gesellschaft fur Klinische Spezialpraparate M.B.H </t>
  </si>
  <si>
    <t>prašak za rastvor za injekciju/infuziju</t>
  </si>
  <si>
    <t>100 mg</t>
  </si>
  <si>
    <t>dakarbazin, 200 mg</t>
  </si>
  <si>
    <t>0039033</t>
  </si>
  <si>
    <t>200 mg</t>
  </si>
  <si>
    <t>dakarbazin, 500 mg</t>
  </si>
  <si>
    <t>0039031</t>
  </si>
  <si>
    <t>prašak za rastvor za infuziju</t>
  </si>
  <si>
    <t>500 mg</t>
  </si>
  <si>
    <t>epirubicin, 20 mg</t>
  </si>
  <si>
    <t>0033121</t>
  </si>
  <si>
    <t>EPIRUBICIN</t>
  </si>
  <si>
    <t>Medac GmbH</t>
  </si>
  <si>
    <t>rastvor za injekciju/infuziju</t>
  </si>
  <si>
    <t>20 mg</t>
  </si>
  <si>
    <t>epirubicin, 100 mg</t>
  </si>
  <si>
    <t>0033122</t>
  </si>
  <si>
    <t>epirubicin, 200 mg</t>
  </si>
  <si>
    <t>0033123</t>
  </si>
  <si>
    <t>bleomicin, 15.000 i.j.</t>
  </si>
  <si>
    <t>0033220</t>
  </si>
  <si>
    <t>BLEOCIN-S</t>
  </si>
  <si>
    <t>Nippon Kayaku Co. Ltd.</t>
  </si>
  <si>
    <t>15.000 i.j.</t>
  </si>
  <si>
    <t>sofosbuvir</t>
  </si>
  <si>
    <t>SOVALDI</t>
  </si>
  <si>
    <t>Gilead Sciences Ireland UC</t>
  </si>
  <si>
    <t>film tableta</t>
  </si>
  <si>
    <t>400 mg</t>
  </si>
  <si>
    <t>tableta</t>
  </si>
  <si>
    <t>sofosbuvir, ledipasvir</t>
  </si>
  <si>
    <t>HARVONI</t>
  </si>
  <si>
    <t>400 mg + 90 mg</t>
  </si>
  <si>
    <t>tretinoin</t>
  </si>
  <si>
    <t>VESANOID</t>
  </si>
  <si>
    <t>Cenexi; Cheplapharm Arzneimittel GmbH</t>
  </si>
  <si>
    <t>10 mg</t>
  </si>
  <si>
    <t>lenalidomid 10 mg</t>
  </si>
  <si>
    <t>Revlimid</t>
  </si>
  <si>
    <t>Celgene Europe Limited; Penn Pharmaceutical Services Limited</t>
  </si>
  <si>
    <t>kapsula, tvrda</t>
  </si>
  <si>
    <t>lenalidomid 25 mg</t>
  </si>
  <si>
    <t>25 mg</t>
  </si>
  <si>
    <t>УКУПНO БЕЗ ПДВ-А</t>
  </si>
  <si>
    <t>ИЗНОС ПДВ-А (10%)</t>
  </si>
  <si>
    <t>УКУПНО СА ПДВ-ОМ</t>
  </si>
  <si>
    <t>INO-PHARM D.O.O.</t>
  </si>
  <si>
    <t>INO-PHARM d.o.o.</t>
  </si>
  <si>
    <t>0119150
0119160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</si>
</sst>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B8B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7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47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" fillId="34" borderId="10" xfId="57" applyNumberFormat="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33" borderId="14" xfId="59" applyNumberFormat="1" applyFont="1" applyFill="1" applyBorder="1" applyAlignment="1">
      <alignment horizontal="center" vertical="center" wrapText="1"/>
      <protection/>
    </xf>
    <xf numFmtId="4" fontId="49" fillId="33" borderId="12" xfId="59" applyNumberFormat="1" applyFont="1" applyFill="1" applyBorder="1" applyAlignment="1">
      <alignment horizontal="center" vertical="center" wrapText="1"/>
      <protection/>
    </xf>
    <xf numFmtId="4" fontId="49" fillId="33" borderId="16" xfId="59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="70" zoomScaleNormal="70" zoomScalePageLayoutView="0" workbookViewId="0" topLeftCell="A13">
      <selection activeCell="B15" sqref="B15"/>
    </sheetView>
  </sheetViews>
  <sheetFormatPr defaultColWidth="9.140625" defaultRowHeight="15"/>
  <cols>
    <col min="1" max="1" width="9.00390625" style="17" customWidth="1"/>
    <col min="2" max="2" width="14.7109375" style="19" customWidth="1"/>
    <col min="3" max="3" width="22.28125" style="19" customWidth="1"/>
    <col min="4" max="4" width="18.140625" style="2" customWidth="1"/>
    <col min="5" max="5" width="23.57421875" style="18" customWidth="1"/>
    <col min="6" max="6" width="23.140625" style="2" customWidth="1"/>
    <col min="7" max="7" width="18.00390625" style="2" customWidth="1"/>
    <col min="8" max="8" width="14.140625" style="2" customWidth="1"/>
    <col min="9" max="9" width="16.00390625" style="25" customWidth="1"/>
    <col min="10" max="10" width="16.00390625" style="26" customWidth="1"/>
    <col min="11" max="12" width="16.00390625" style="26" hidden="1" customWidth="1"/>
    <col min="13" max="13" width="17.8515625" style="26" customWidth="1"/>
    <col min="14" max="14" width="18.57421875" style="31" hidden="1" customWidth="1"/>
    <col min="15" max="15" width="22.8515625" style="26" customWidth="1"/>
    <col min="16" max="16" width="11.57421875" style="2" customWidth="1"/>
    <col min="17" max="16384" width="9.140625" style="2" customWidth="1"/>
  </cols>
  <sheetData>
    <row r="2" spans="1:15" ht="26.25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9.25" customHeight="1">
      <c r="A3" s="55" t="s">
        <v>137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19" customFormat="1" ht="18.75" customHeight="1">
      <c r="A4" s="30"/>
      <c r="B4" s="44"/>
      <c r="C4" s="41"/>
      <c r="D4" s="30"/>
      <c r="E4" s="30"/>
      <c r="F4" s="30"/>
      <c r="G4" s="30"/>
      <c r="H4" s="30"/>
      <c r="I4" s="30"/>
      <c r="J4" s="47"/>
      <c r="K4" s="47"/>
      <c r="L4" s="47"/>
      <c r="M4" s="47"/>
      <c r="N4" s="30"/>
      <c r="O4" s="30"/>
    </row>
    <row r="5" spans="1:14" ht="38.25">
      <c r="A5" s="33" t="s">
        <v>23</v>
      </c>
      <c r="B5" s="34" t="s">
        <v>24</v>
      </c>
      <c r="C5" s="33" t="s">
        <v>27</v>
      </c>
      <c r="D5" s="33" t="s">
        <v>29</v>
      </c>
      <c r="E5" s="33" t="s">
        <v>30</v>
      </c>
      <c r="F5" s="33" t="s">
        <v>31</v>
      </c>
      <c r="G5" s="33" t="s">
        <v>32</v>
      </c>
      <c r="H5" s="33" t="s">
        <v>33</v>
      </c>
      <c r="I5" s="33" t="s">
        <v>34</v>
      </c>
      <c r="J5" s="48" t="s">
        <v>28</v>
      </c>
      <c r="K5" s="49" t="s">
        <v>25</v>
      </c>
      <c r="L5" s="29" t="s">
        <v>26</v>
      </c>
      <c r="M5" s="48" t="s">
        <v>40</v>
      </c>
      <c r="N5" s="35" t="s">
        <v>0</v>
      </c>
    </row>
    <row r="6" spans="1:15" ht="34.5" customHeight="1">
      <c r="A6" s="36">
        <v>206</v>
      </c>
      <c r="B6" s="37" t="s">
        <v>42</v>
      </c>
      <c r="C6" s="36" t="s">
        <v>41</v>
      </c>
      <c r="D6" s="36" t="s">
        <v>43</v>
      </c>
      <c r="E6" s="36" t="s">
        <v>44</v>
      </c>
      <c r="F6" s="36" t="s">
        <v>45</v>
      </c>
      <c r="G6" s="36" t="s">
        <v>46</v>
      </c>
      <c r="H6" s="36" t="s">
        <v>47</v>
      </c>
      <c r="I6" s="36"/>
      <c r="J6" s="40">
        <v>1181.9</v>
      </c>
      <c r="K6" s="42">
        <v>1181.9</v>
      </c>
      <c r="L6" s="39">
        <f>I6*K6</f>
        <v>0</v>
      </c>
      <c r="M6" s="40">
        <f>I6*J6</f>
        <v>0</v>
      </c>
      <c r="N6" s="43">
        <v>1</v>
      </c>
      <c r="O6" s="2"/>
    </row>
    <row r="7" spans="1:15" ht="33" customHeight="1">
      <c r="A7" s="36">
        <v>207</v>
      </c>
      <c r="B7" s="37">
        <v>1050014</v>
      </c>
      <c r="C7" s="36" t="s">
        <v>48</v>
      </c>
      <c r="D7" s="36" t="s">
        <v>43</v>
      </c>
      <c r="E7" s="36" t="s">
        <v>44</v>
      </c>
      <c r="F7" s="36" t="s">
        <v>49</v>
      </c>
      <c r="G7" s="36" t="s">
        <v>50</v>
      </c>
      <c r="H7" s="36" t="s">
        <v>51</v>
      </c>
      <c r="I7" s="36"/>
      <c r="J7" s="40">
        <v>189.35</v>
      </c>
      <c r="K7" s="42">
        <v>189.35714285714286</v>
      </c>
      <c r="L7" s="39">
        <f aca="true" t="shared" si="0" ref="L7:L26">I7*K7</f>
        <v>0</v>
      </c>
      <c r="M7" s="40">
        <f aca="true" t="shared" si="1" ref="M7:M26">I7*J7</f>
        <v>0</v>
      </c>
      <c r="N7" s="43">
        <v>1</v>
      </c>
      <c r="O7" s="2"/>
    </row>
    <row r="8" spans="1:15" ht="28.5" customHeight="1">
      <c r="A8" s="36">
        <v>208</v>
      </c>
      <c r="B8" s="37">
        <v>1050017</v>
      </c>
      <c r="C8" s="36" t="s">
        <v>52</v>
      </c>
      <c r="D8" s="36" t="s">
        <v>43</v>
      </c>
      <c r="E8" s="36" t="s">
        <v>44</v>
      </c>
      <c r="F8" s="36" t="s">
        <v>49</v>
      </c>
      <c r="G8" s="36" t="s">
        <v>53</v>
      </c>
      <c r="H8" s="36" t="s">
        <v>51</v>
      </c>
      <c r="I8" s="36"/>
      <c r="J8" s="40">
        <v>378.71</v>
      </c>
      <c r="K8" s="42">
        <v>378.7107142857143</v>
      </c>
      <c r="L8" s="39">
        <f t="shared" si="0"/>
        <v>0</v>
      </c>
      <c r="M8" s="40">
        <f t="shared" si="1"/>
        <v>0</v>
      </c>
      <c r="N8" s="43">
        <v>1</v>
      </c>
      <c r="O8" s="2"/>
    </row>
    <row r="9" spans="1:15" ht="35.25" customHeight="1">
      <c r="A9" s="36">
        <v>235</v>
      </c>
      <c r="B9" s="37">
        <v>7024615</v>
      </c>
      <c r="C9" s="36" t="s">
        <v>54</v>
      </c>
      <c r="D9" s="36" t="s">
        <v>55</v>
      </c>
      <c r="E9" s="36" t="s">
        <v>56</v>
      </c>
      <c r="F9" s="36" t="s">
        <v>57</v>
      </c>
      <c r="G9" s="36" t="s">
        <v>58</v>
      </c>
      <c r="H9" s="36" t="s">
        <v>59</v>
      </c>
      <c r="I9" s="36"/>
      <c r="J9" s="40">
        <v>3677.79</v>
      </c>
      <c r="K9" s="42">
        <v>3677.7946428571427</v>
      </c>
      <c r="L9" s="39">
        <f t="shared" si="0"/>
        <v>0</v>
      </c>
      <c r="M9" s="40">
        <f t="shared" si="1"/>
        <v>0</v>
      </c>
      <c r="N9" s="43">
        <v>1</v>
      </c>
      <c r="O9" s="2"/>
    </row>
    <row r="10" spans="1:15" ht="35.25" customHeight="1">
      <c r="A10" s="36">
        <v>244</v>
      </c>
      <c r="B10" s="37" t="s">
        <v>61</v>
      </c>
      <c r="C10" s="36" t="s">
        <v>60</v>
      </c>
      <c r="D10" s="36" t="s">
        <v>62</v>
      </c>
      <c r="E10" s="36" t="s">
        <v>63</v>
      </c>
      <c r="F10" s="36" t="s">
        <v>38</v>
      </c>
      <c r="G10" s="36" t="s">
        <v>64</v>
      </c>
      <c r="H10" s="36" t="s">
        <v>65</v>
      </c>
      <c r="I10" s="38"/>
      <c r="J10" s="40">
        <v>240</v>
      </c>
      <c r="K10" s="42">
        <v>438.64</v>
      </c>
      <c r="L10" s="39">
        <f t="shared" si="0"/>
        <v>0</v>
      </c>
      <c r="M10" s="40">
        <f t="shared" si="1"/>
        <v>0</v>
      </c>
      <c r="N10" s="43">
        <v>1</v>
      </c>
      <c r="O10" s="2"/>
    </row>
    <row r="11" spans="1:15" ht="59.25" customHeight="1">
      <c r="A11" s="36">
        <v>245</v>
      </c>
      <c r="B11" s="37" t="s">
        <v>67</v>
      </c>
      <c r="C11" s="36" t="s">
        <v>66</v>
      </c>
      <c r="D11" s="36" t="s">
        <v>62</v>
      </c>
      <c r="E11" s="36" t="s">
        <v>63</v>
      </c>
      <c r="F11" s="36" t="s">
        <v>38</v>
      </c>
      <c r="G11" s="36" t="s">
        <v>68</v>
      </c>
      <c r="H11" s="36" t="s">
        <v>65</v>
      </c>
      <c r="I11" s="36"/>
      <c r="J11" s="40">
        <v>460</v>
      </c>
      <c r="K11" s="42">
        <v>877.26</v>
      </c>
      <c r="L11" s="39">
        <f t="shared" si="0"/>
        <v>0</v>
      </c>
      <c r="M11" s="40">
        <f t="shared" si="1"/>
        <v>0</v>
      </c>
      <c r="N11" s="43">
        <v>1</v>
      </c>
      <c r="O11" s="2"/>
    </row>
    <row r="12" spans="1:15" ht="51" customHeight="1">
      <c r="A12" s="36">
        <v>258</v>
      </c>
      <c r="B12" s="37" t="s">
        <v>70</v>
      </c>
      <c r="C12" s="50" t="s">
        <v>69</v>
      </c>
      <c r="D12" s="36" t="s">
        <v>71</v>
      </c>
      <c r="E12" s="36" t="s">
        <v>72</v>
      </c>
      <c r="F12" s="36" t="s">
        <v>73</v>
      </c>
      <c r="G12" s="36" t="s">
        <v>74</v>
      </c>
      <c r="H12" s="36" t="s">
        <v>75</v>
      </c>
      <c r="I12" s="36"/>
      <c r="J12" s="40">
        <v>15960.52</v>
      </c>
      <c r="K12" s="42">
        <v>15960.52</v>
      </c>
      <c r="L12" s="39">
        <f t="shared" si="0"/>
        <v>0</v>
      </c>
      <c r="M12" s="40">
        <f t="shared" si="1"/>
        <v>0</v>
      </c>
      <c r="N12" s="43">
        <v>1</v>
      </c>
      <c r="O12" s="2"/>
    </row>
    <row r="13" spans="1:15" ht="25.5">
      <c r="A13" s="36">
        <v>364</v>
      </c>
      <c r="B13" s="45" t="s">
        <v>77</v>
      </c>
      <c r="C13" s="46" t="s">
        <v>76</v>
      </c>
      <c r="D13" s="46" t="s">
        <v>78</v>
      </c>
      <c r="E13" s="46" t="s">
        <v>79</v>
      </c>
      <c r="F13" s="46" t="s">
        <v>80</v>
      </c>
      <c r="G13" s="46" t="s">
        <v>81</v>
      </c>
      <c r="H13" s="36" t="s">
        <v>39</v>
      </c>
      <c r="I13" s="36"/>
      <c r="J13" s="40">
        <v>2424.56</v>
      </c>
      <c r="K13" s="42">
        <v>2424.56</v>
      </c>
      <c r="L13" s="39">
        <f t="shared" si="0"/>
        <v>0</v>
      </c>
      <c r="M13" s="40">
        <f t="shared" si="1"/>
        <v>0</v>
      </c>
      <c r="N13" s="43">
        <v>1</v>
      </c>
      <c r="O13" s="2"/>
    </row>
    <row r="14" spans="1:15" ht="30" customHeight="1">
      <c r="A14" s="36">
        <v>370</v>
      </c>
      <c r="B14" s="45" t="s">
        <v>139</v>
      </c>
      <c r="C14" s="46" t="s">
        <v>82</v>
      </c>
      <c r="D14" s="46" t="s">
        <v>83</v>
      </c>
      <c r="E14" s="46" t="s">
        <v>84</v>
      </c>
      <c r="F14" s="46" t="s">
        <v>85</v>
      </c>
      <c r="G14" s="46" t="s">
        <v>86</v>
      </c>
      <c r="H14" s="36" t="s">
        <v>75</v>
      </c>
      <c r="I14" s="36"/>
      <c r="J14" s="40">
        <v>46126.15</v>
      </c>
      <c r="K14" s="42">
        <v>46126.15</v>
      </c>
      <c r="L14" s="39">
        <f t="shared" si="0"/>
        <v>0</v>
      </c>
      <c r="M14" s="40">
        <f t="shared" si="1"/>
        <v>0</v>
      </c>
      <c r="N14" s="43">
        <v>1</v>
      </c>
      <c r="O14" s="2"/>
    </row>
    <row r="15" spans="1:15" ht="30" customHeight="1">
      <c r="A15" s="36">
        <v>438</v>
      </c>
      <c r="B15" s="37" t="s">
        <v>88</v>
      </c>
      <c r="C15" s="50" t="s">
        <v>87</v>
      </c>
      <c r="D15" s="36" t="s">
        <v>89</v>
      </c>
      <c r="E15" s="36" t="s">
        <v>90</v>
      </c>
      <c r="F15" s="46" t="s">
        <v>91</v>
      </c>
      <c r="G15" s="46" t="s">
        <v>92</v>
      </c>
      <c r="H15" s="36" t="s">
        <v>37</v>
      </c>
      <c r="I15" s="36"/>
      <c r="J15" s="40">
        <v>1005.15</v>
      </c>
      <c r="K15" s="42">
        <v>1005.15</v>
      </c>
      <c r="L15" s="39">
        <f t="shared" si="0"/>
        <v>0</v>
      </c>
      <c r="M15" s="40">
        <f t="shared" si="1"/>
        <v>0</v>
      </c>
      <c r="N15" s="43">
        <v>1</v>
      </c>
      <c r="O15" s="2"/>
    </row>
    <row r="16" spans="1:15" ht="30" customHeight="1">
      <c r="A16" s="36">
        <v>439</v>
      </c>
      <c r="B16" s="37" t="s">
        <v>94</v>
      </c>
      <c r="C16" s="50" t="s">
        <v>93</v>
      </c>
      <c r="D16" s="36" t="s">
        <v>89</v>
      </c>
      <c r="E16" s="36" t="s">
        <v>90</v>
      </c>
      <c r="F16" s="46" t="s">
        <v>91</v>
      </c>
      <c r="G16" s="46" t="s">
        <v>95</v>
      </c>
      <c r="H16" s="36" t="s">
        <v>37</v>
      </c>
      <c r="I16" s="36"/>
      <c r="J16" s="40">
        <v>2010.31</v>
      </c>
      <c r="K16" s="42">
        <v>2010.31</v>
      </c>
      <c r="L16" s="39">
        <f t="shared" si="0"/>
        <v>0</v>
      </c>
      <c r="M16" s="40">
        <f t="shared" si="1"/>
        <v>0</v>
      </c>
      <c r="N16" s="43">
        <v>1</v>
      </c>
      <c r="O16" s="2"/>
    </row>
    <row r="17" spans="1:15" ht="38.25">
      <c r="A17" s="36">
        <v>440</v>
      </c>
      <c r="B17" s="45" t="s">
        <v>97</v>
      </c>
      <c r="C17" s="46" t="s">
        <v>96</v>
      </c>
      <c r="D17" s="46" t="s">
        <v>89</v>
      </c>
      <c r="E17" s="46" t="s">
        <v>90</v>
      </c>
      <c r="F17" s="46" t="s">
        <v>98</v>
      </c>
      <c r="G17" s="46" t="s">
        <v>99</v>
      </c>
      <c r="H17" s="36" t="s">
        <v>37</v>
      </c>
      <c r="I17" s="36"/>
      <c r="J17" s="40">
        <v>5242.7</v>
      </c>
      <c r="K17" s="42">
        <v>5242.7</v>
      </c>
      <c r="L17" s="39">
        <f t="shared" si="0"/>
        <v>0</v>
      </c>
      <c r="M17" s="40">
        <f t="shared" si="1"/>
        <v>0</v>
      </c>
      <c r="N17" s="43">
        <v>1</v>
      </c>
      <c r="O17" s="2"/>
    </row>
    <row r="18" spans="1:15" ht="35.25" customHeight="1">
      <c r="A18" s="36">
        <v>474</v>
      </c>
      <c r="B18" s="45" t="s">
        <v>101</v>
      </c>
      <c r="C18" s="46" t="s">
        <v>100</v>
      </c>
      <c r="D18" s="46" t="s">
        <v>102</v>
      </c>
      <c r="E18" s="46" t="s">
        <v>103</v>
      </c>
      <c r="F18" s="46" t="s">
        <v>104</v>
      </c>
      <c r="G18" s="46" t="s">
        <v>105</v>
      </c>
      <c r="H18" s="36" t="s">
        <v>37</v>
      </c>
      <c r="I18" s="36"/>
      <c r="J18" s="40">
        <v>2777</v>
      </c>
      <c r="K18" s="42">
        <v>2777</v>
      </c>
      <c r="L18" s="39">
        <f t="shared" si="0"/>
        <v>0</v>
      </c>
      <c r="M18" s="40">
        <f t="shared" si="1"/>
        <v>0</v>
      </c>
      <c r="N18" s="43">
        <v>1</v>
      </c>
      <c r="O18" s="2"/>
    </row>
    <row r="19" spans="1:15" ht="27" customHeight="1">
      <c r="A19" s="36">
        <v>475</v>
      </c>
      <c r="B19" s="45" t="s">
        <v>107</v>
      </c>
      <c r="C19" s="46" t="s">
        <v>106</v>
      </c>
      <c r="D19" s="46" t="s">
        <v>102</v>
      </c>
      <c r="E19" s="46" t="s">
        <v>103</v>
      </c>
      <c r="F19" s="46" t="s">
        <v>104</v>
      </c>
      <c r="G19" s="46" t="s">
        <v>92</v>
      </c>
      <c r="H19" s="36" t="s">
        <v>37</v>
      </c>
      <c r="I19" s="36"/>
      <c r="J19" s="40">
        <v>12402.8</v>
      </c>
      <c r="K19" s="42">
        <v>12402.8</v>
      </c>
      <c r="L19" s="39">
        <f t="shared" si="0"/>
        <v>0</v>
      </c>
      <c r="M19" s="40">
        <f t="shared" si="1"/>
        <v>0</v>
      </c>
      <c r="N19" s="43">
        <v>1</v>
      </c>
      <c r="O19" s="2"/>
    </row>
    <row r="20" spans="1:15" ht="23.25" customHeight="1">
      <c r="A20" s="36">
        <v>476</v>
      </c>
      <c r="B20" s="45" t="s">
        <v>109</v>
      </c>
      <c r="C20" s="46" t="s">
        <v>108</v>
      </c>
      <c r="D20" s="46" t="s">
        <v>102</v>
      </c>
      <c r="E20" s="46" t="s">
        <v>103</v>
      </c>
      <c r="F20" s="46" t="s">
        <v>104</v>
      </c>
      <c r="G20" s="46" t="s">
        <v>95</v>
      </c>
      <c r="H20" s="36" t="s">
        <v>37</v>
      </c>
      <c r="I20" s="36"/>
      <c r="J20" s="40">
        <v>24646.3</v>
      </c>
      <c r="K20" s="42">
        <v>24646.3</v>
      </c>
      <c r="L20" s="39">
        <f t="shared" si="0"/>
        <v>0</v>
      </c>
      <c r="M20" s="40">
        <f t="shared" si="1"/>
        <v>0</v>
      </c>
      <c r="N20" s="43">
        <v>1</v>
      </c>
      <c r="O20" s="2"/>
    </row>
    <row r="21" spans="1:15" ht="25.5">
      <c r="A21" s="36">
        <v>479</v>
      </c>
      <c r="B21" s="45" t="s">
        <v>111</v>
      </c>
      <c r="C21" s="46" t="s">
        <v>110</v>
      </c>
      <c r="D21" s="46" t="s">
        <v>112</v>
      </c>
      <c r="E21" s="46" t="s">
        <v>113</v>
      </c>
      <c r="F21" s="46" t="s">
        <v>91</v>
      </c>
      <c r="G21" s="46" t="s">
        <v>114</v>
      </c>
      <c r="H21" s="36" t="s">
        <v>37</v>
      </c>
      <c r="I21" s="36"/>
      <c r="J21" s="40">
        <v>2247.7</v>
      </c>
      <c r="K21" s="42">
        <v>2247.7</v>
      </c>
      <c r="L21" s="39">
        <f t="shared" si="0"/>
        <v>0</v>
      </c>
      <c r="M21" s="40">
        <f t="shared" si="1"/>
        <v>0</v>
      </c>
      <c r="N21" s="43">
        <v>1</v>
      </c>
      <c r="O21" s="2"/>
    </row>
    <row r="22" spans="1:15" ht="25.5">
      <c r="A22" s="36">
        <v>517</v>
      </c>
      <c r="B22" s="37">
        <v>1328001</v>
      </c>
      <c r="C22" s="36" t="s">
        <v>115</v>
      </c>
      <c r="D22" s="36" t="s">
        <v>116</v>
      </c>
      <c r="E22" s="36" t="s">
        <v>117</v>
      </c>
      <c r="F22" s="36" t="s">
        <v>118</v>
      </c>
      <c r="G22" s="36" t="s">
        <v>119</v>
      </c>
      <c r="H22" s="36" t="s">
        <v>120</v>
      </c>
      <c r="I22" s="36"/>
      <c r="J22" s="40">
        <v>40508.47</v>
      </c>
      <c r="K22" s="42">
        <v>40508.47857142857</v>
      </c>
      <c r="L22" s="39">
        <f t="shared" si="0"/>
        <v>0</v>
      </c>
      <c r="M22" s="40">
        <f t="shared" si="1"/>
        <v>0</v>
      </c>
      <c r="N22" s="43">
        <v>1</v>
      </c>
      <c r="O22" s="2"/>
    </row>
    <row r="23" spans="1:15" ht="25.5">
      <c r="A23" s="36">
        <v>518</v>
      </c>
      <c r="B23" s="37">
        <v>1328630</v>
      </c>
      <c r="C23" s="36" t="s">
        <v>121</v>
      </c>
      <c r="D23" s="36" t="s">
        <v>122</v>
      </c>
      <c r="E23" s="36" t="s">
        <v>117</v>
      </c>
      <c r="F23" s="36" t="s">
        <v>118</v>
      </c>
      <c r="G23" s="36" t="s">
        <v>123</v>
      </c>
      <c r="H23" s="36" t="s">
        <v>120</v>
      </c>
      <c r="I23" s="36"/>
      <c r="J23" s="40">
        <v>41380.67</v>
      </c>
      <c r="K23" s="42">
        <v>41380.674999999996</v>
      </c>
      <c r="L23" s="39">
        <f t="shared" si="0"/>
        <v>0</v>
      </c>
      <c r="M23" s="40">
        <f t="shared" si="1"/>
        <v>0</v>
      </c>
      <c r="N23" s="43">
        <v>1</v>
      </c>
      <c r="O23" s="2"/>
    </row>
    <row r="24" spans="1:15" ht="25.5">
      <c r="A24" s="36">
        <v>550</v>
      </c>
      <c r="B24" s="37">
        <v>1069140</v>
      </c>
      <c r="C24" s="36" t="s">
        <v>124</v>
      </c>
      <c r="D24" s="36" t="s">
        <v>125</v>
      </c>
      <c r="E24" s="36" t="s">
        <v>126</v>
      </c>
      <c r="F24" s="36" t="s">
        <v>49</v>
      </c>
      <c r="G24" s="36" t="s">
        <v>127</v>
      </c>
      <c r="H24" s="36" t="s">
        <v>51</v>
      </c>
      <c r="I24" s="36"/>
      <c r="J24" s="40">
        <v>303.7</v>
      </c>
      <c r="K24" s="42">
        <v>303.702</v>
      </c>
      <c r="L24" s="39">
        <f t="shared" si="0"/>
        <v>0</v>
      </c>
      <c r="M24" s="40">
        <f t="shared" si="1"/>
        <v>0</v>
      </c>
      <c r="N24" s="43">
        <v>1</v>
      </c>
      <c r="O24" s="2"/>
    </row>
    <row r="25" spans="1:15" ht="38.25">
      <c r="A25" s="36">
        <v>570</v>
      </c>
      <c r="B25" s="37">
        <v>1014022</v>
      </c>
      <c r="C25" s="36" t="s">
        <v>128</v>
      </c>
      <c r="D25" s="36" t="s">
        <v>129</v>
      </c>
      <c r="E25" s="36" t="s">
        <v>130</v>
      </c>
      <c r="F25" s="36" t="s">
        <v>131</v>
      </c>
      <c r="G25" s="36" t="s">
        <v>127</v>
      </c>
      <c r="H25" s="36" t="s">
        <v>51</v>
      </c>
      <c r="I25" s="36"/>
      <c r="J25" s="40">
        <v>28269.74</v>
      </c>
      <c r="K25" s="42">
        <v>28269.742857142857</v>
      </c>
      <c r="L25" s="39">
        <f t="shared" si="0"/>
        <v>0</v>
      </c>
      <c r="M25" s="40">
        <f t="shared" si="1"/>
        <v>0</v>
      </c>
      <c r="N25" s="43">
        <v>1</v>
      </c>
      <c r="O25" s="2"/>
    </row>
    <row r="26" spans="1:15" ht="38.25">
      <c r="A26" s="36">
        <v>571</v>
      </c>
      <c r="B26" s="37">
        <v>1014024</v>
      </c>
      <c r="C26" s="36" t="s">
        <v>132</v>
      </c>
      <c r="D26" s="36" t="s">
        <v>129</v>
      </c>
      <c r="E26" s="36" t="s">
        <v>130</v>
      </c>
      <c r="F26" s="36" t="s">
        <v>131</v>
      </c>
      <c r="G26" s="36" t="s">
        <v>133</v>
      </c>
      <c r="H26" s="36" t="s">
        <v>51</v>
      </c>
      <c r="I26" s="36"/>
      <c r="J26" s="40">
        <v>32593.63</v>
      </c>
      <c r="K26" s="42">
        <v>32593.638095238097</v>
      </c>
      <c r="L26" s="39">
        <f t="shared" si="0"/>
        <v>0</v>
      </c>
      <c r="M26" s="40">
        <f t="shared" si="1"/>
        <v>0</v>
      </c>
      <c r="N26" s="43">
        <v>1</v>
      </c>
      <c r="O26" s="2"/>
    </row>
    <row r="27" spans="1:15" ht="30" customHeight="1">
      <c r="A27" s="52" t="s">
        <v>134</v>
      </c>
      <c r="B27" s="53"/>
      <c r="C27" s="53"/>
      <c r="D27" s="53"/>
      <c r="E27" s="53"/>
      <c r="F27" s="53"/>
      <c r="G27" s="53"/>
      <c r="H27" s="53"/>
      <c r="I27" s="53"/>
      <c r="J27" s="53"/>
      <c r="K27" s="54"/>
      <c r="L27" s="39">
        <f>SUM(L6:L26)</f>
        <v>0</v>
      </c>
      <c r="M27" s="40">
        <f>SUM(M6:M26)</f>
        <v>0</v>
      </c>
      <c r="N27" s="51">
        <f>AVERAGE(N6:N26)</f>
        <v>1</v>
      </c>
      <c r="O27" s="2"/>
    </row>
    <row r="28" spans="1:15" ht="30" customHeight="1">
      <c r="A28" s="52" t="s">
        <v>135</v>
      </c>
      <c r="B28" s="53"/>
      <c r="C28" s="53"/>
      <c r="D28" s="53"/>
      <c r="E28" s="53"/>
      <c r="F28" s="53"/>
      <c r="G28" s="53"/>
      <c r="H28" s="53"/>
      <c r="I28" s="53"/>
      <c r="J28" s="53"/>
      <c r="K28" s="54"/>
      <c r="L28" s="39">
        <f>L27*0.1</f>
        <v>0</v>
      </c>
      <c r="M28" s="40">
        <f>M27*0.1</f>
        <v>0</v>
      </c>
      <c r="N28" s="51"/>
      <c r="O28" s="2"/>
    </row>
    <row r="29" spans="1:15" ht="30" customHeight="1">
      <c r="A29" s="52" t="s">
        <v>136</v>
      </c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39">
        <f>SUM(L27:L28)</f>
        <v>0</v>
      </c>
      <c r="M29" s="40">
        <f>SUM(M27:M28)</f>
        <v>0</v>
      </c>
      <c r="N29" s="51"/>
      <c r="O29" s="2"/>
    </row>
    <row r="30" ht="28.5" customHeight="1">
      <c r="O30" s="2"/>
    </row>
    <row r="31" ht="12.75" customHeight="1">
      <c r="O31" s="2"/>
    </row>
    <row r="32" ht="12.75" customHeight="1">
      <c r="O32" s="2"/>
    </row>
  </sheetData>
  <sheetProtection/>
  <mergeCells count="5">
    <mergeCell ref="A27:K27"/>
    <mergeCell ref="A28:K28"/>
    <mergeCell ref="A29:K29"/>
    <mergeCell ref="A2:O2"/>
    <mergeCell ref="A3:O3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1</v>
      </c>
      <c r="C2" s="27"/>
      <c r="D2" s="27"/>
      <c r="E2" s="28" t="s">
        <v>138</v>
      </c>
    </row>
    <row r="4" ht="15" thickBot="1"/>
    <row r="5" spans="2:7" ht="36.75" thickBot="1">
      <c r="B5" s="3" t="s">
        <v>2</v>
      </c>
      <c r="C5" s="4" t="s">
        <v>35</v>
      </c>
      <c r="E5" s="22" t="s">
        <v>19</v>
      </c>
      <c r="F5" s="23" t="s">
        <v>20</v>
      </c>
      <c r="G5" s="24" t="s">
        <v>21</v>
      </c>
    </row>
    <row r="6" spans="2:7" ht="15" thickBot="1">
      <c r="B6" s="5"/>
      <c r="C6" s="6"/>
      <c r="E6" s="10">
        <f>specifikacija!L27</f>
        <v>0</v>
      </c>
      <c r="F6" s="11">
        <f>specifikacija!M27</f>
        <v>0</v>
      </c>
      <c r="G6" s="12">
        <f>specifikacija!M29</f>
        <v>0</v>
      </c>
    </row>
    <row r="7" spans="2:7" ht="36.75" thickBot="1">
      <c r="B7" s="3" t="s">
        <v>3</v>
      </c>
      <c r="C7" s="7" t="s">
        <v>16</v>
      </c>
      <c r="E7" s="56" t="s">
        <v>22</v>
      </c>
      <c r="F7" s="57"/>
      <c r="G7" s="5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2">
        <f>specifikacija!N27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36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20" t="s">
        <v>15</v>
      </c>
      <c r="C17" s="21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2020-03-25T21:41:58Z</dcterms:modified>
  <cp:category/>
  <cp:version/>
  <cp:contentType/>
  <cp:contentStatus/>
</cp:coreProperties>
</file>