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1"/>
  </bookViews>
  <sheets>
    <sheet name="Opticus d.o.o. - specifik." sheetId="1" r:id="rId1"/>
    <sheet name="Opticus d.o.o. - Obrazac KVI" sheetId="2" r:id="rId2"/>
  </sheets>
  <definedNames>
    <definedName name="_xlnm.Print_Area" localSheetId="1">'Opticus d.o.o. - Obrazac KVI'!$A$1:$H$22</definedName>
    <definedName name="_xlnm.Print_Area" localSheetId="0">'Opticus d.o.o. - specifik.'!$A$1:$L$14</definedName>
  </definedNames>
  <calcPr fullCalcOnLoad="1"/>
</workbook>
</file>

<file path=xl/sharedStrings.xml><?xml version="1.0" encoding="utf-8"?>
<sst xmlns="http://schemas.openxmlformats.org/spreadsheetml/2006/main" count="75" uniqueCount="67">
  <si>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</si>
  <si>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</si>
  <si>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</si>
  <si>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</si>
  <si>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</si>
  <si>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</si>
  <si>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</si>
  <si>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</si>
  <si>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</si>
  <si>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</si>
  <si>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</si>
  <si>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</si>
  <si>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</si>
  <si>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</si>
  <si>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</si>
  <si>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</si>
  <si>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</si>
  <si>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</si>
  <si>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</si>
  <si>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</si>
  <si>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</si>
  <si>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</si>
  <si>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</si>
  <si>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</si>
  <si>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</si>
  <si>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</si>
  <si>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</si>
  <si>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</si>
  <si>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</si>
  <si>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</si>
  <si>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</si>
  <si>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</si>
  <si>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</si>
  <si>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</si>
  <si>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</si>
  <si>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</si>
  <si>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комад</t>
  </si>
  <si>
    <t>404-1-110/19-81</t>
  </si>
  <si>
    <t>Интраокуларна сочива са пратећим специфичним потрошним материјалом који је неопходан за њeгову имплантацију</t>
  </si>
  <si>
    <t>33731110  и 33662100</t>
  </si>
  <si>
    <t xml:space="preserve">Најнижа понуђена цена и економски најповољнија понуда за партију </t>
  </si>
  <si>
    <t xml:space="preserve">Износ ПДВ-а </t>
  </si>
  <si>
    <t>Назив добављача: OPTICUS d.o.o.</t>
  </si>
  <si>
    <t>Интраокуларна тврда (ПММА) задњекоморна сочива</t>
  </si>
  <si>
    <t>Интраокуларна тврда (ПММА) предњекоморна сочива</t>
  </si>
  <si>
    <t>Интраокуларна тврда (ПММА) сочива за дужичну фиксацију</t>
  </si>
  <si>
    <t>Ножић за парацентезу 15 степени</t>
  </si>
  <si>
    <t>Контраст плаво, за бојење предње капсуле, концентрација трипан плавог 0,05% или више</t>
  </si>
  <si>
    <t>PMMA Intraocular Lens OPTIMA Lens, Model MCS 602</t>
  </si>
  <si>
    <t>PMMA Intraocular Lens OPTIMA Lens, Model SMS 603</t>
  </si>
  <si>
    <t>PMMA Intraocular Lens OPTIMA Lens, Model MIC 5580</t>
  </si>
  <si>
    <t>Microsurgical Blade Optima Sharp Lance Tip Blade, ES 9215</t>
  </si>
  <si>
    <t>OCUBLU-TRY TRYPAN BLUE 0.06% /06.mg1ml</t>
  </si>
  <si>
    <t>MCS 602</t>
  </si>
  <si>
    <t>SMS 603</t>
  </si>
  <si>
    <t>MIC 5580</t>
  </si>
  <si>
    <t>ES 9215</t>
  </si>
  <si>
    <t>Excellent Hi-Care Private Limited</t>
  </si>
  <si>
    <t>Atakan Dede – Miray Medikal</t>
  </si>
  <si>
    <t>ml</t>
  </si>
  <si>
    <t>Ocublue- Try Trypan Blue 0.06% - 0.6 mg 1 ml</t>
  </si>
  <si>
    <t>IS200003</t>
  </si>
  <si>
    <t>IS200004</t>
  </si>
  <si>
    <t>IS200005</t>
  </si>
  <si>
    <t>SM200002</t>
  </si>
  <si>
    <t>SM200008</t>
  </si>
  <si>
    <t>Назив добављача: ОPTICUS d.o.o.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</si>
</sst>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4" fillId="33" borderId="10" xfId="0" applyNumberFormat="1" applyFont="1" applyFill="1" applyBorder="1" applyAlignment="1">
      <alignment horizontal="center" vertical="center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5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6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1" fillId="0" borderId="11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1" fillId="0" borderId="14" xfId="58" applyNumberFormat="1" applyFont="1" applyBorder="1" applyAlignment="1">
      <alignment vertical="center" wrapText="1"/>
      <protection/>
    </xf>
    <xf numFmtId="3" fontId="41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7" fillId="0" borderId="10" xfId="58" applyNumberFormat="1" applyFont="1" applyBorder="1" applyAlignment="1">
      <alignment horizontal="center" vertical="center" wrapText="1"/>
      <protection/>
    </xf>
    <xf numFmtId="0" fontId="45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4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" fontId="41" fillId="0" borderId="15" xfId="58" applyNumberFormat="1" applyFont="1" applyBorder="1" applyAlignment="1">
      <alignment vertical="center" wrapText="1"/>
      <protection/>
    </xf>
    <xf numFmtId="4" fontId="43" fillId="35" borderId="16" xfId="0" applyNumberFormat="1" applyFont="1" applyFill="1" applyBorder="1" applyAlignment="1">
      <alignment horizontal="right" vertical="center" wrapText="1"/>
    </xf>
    <xf numFmtId="4" fontId="44" fillId="33" borderId="16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4" fontId="51" fillId="35" borderId="17" xfId="0" applyNumberFormat="1" applyFont="1" applyFill="1" applyBorder="1" applyAlignment="1">
      <alignment horizontal="center" vertical="center"/>
    </xf>
    <xf numFmtId="4" fontId="48" fillId="35" borderId="17" xfId="0" applyNumberFormat="1" applyFont="1" applyFill="1" applyBorder="1" applyAlignment="1">
      <alignment horizontal="center" vertical="center"/>
    </xf>
    <xf numFmtId="3" fontId="0" fillId="35" borderId="0" xfId="0" applyNumberFormat="1" applyFill="1" applyAlignment="1">
      <alignment/>
    </xf>
    <xf numFmtId="4" fontId="7" fillId="35" borderId="19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right" vertical="center" wrapText="1"/>
    </xf>
    <xf numFmtId="0" fontId="43" fillId="33" borderId="1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/>
    </xf>
    <xf numFmtId="4" fontId="41" fillId="36" borderId="14" xfId="58" applyNumberFormat="1" applyFont="1" applyFill="1" applyBorder="1" applyAlignment="1">
      <alignment horizontal="center" vertical="center" wrapText="1"/>
      <protection/>
    </xf>
    <xf numFmtId="4" fontId="41" fillId="36" borderId="20" xfId="58" applyNumberFormat="1" applyFont="1" applyFill="1" applyBorder="1" applyAlignment="1">
      <alignment horizontal="center" vertical="center" wrapText="1"/>
      <protection/>
    </xf>
    <xf numFmtId="4" fontId="41" fillId="36" borderId="21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8515625" style="27" customWidth="1"/>
    <col min="2" max="2" width="39.421875" style="27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7" width="12.28125" style="0" customWidth="1"/>
    <col min="8" max="8" width="15.140625" style="0" customWidth="1"/>
    <col min="9" max="9" width="15.140625" style="22" hidden="1" customWidth="1"/>
    <col min="10" max="10" width="15.140625" style="0" customWidth="1"/>
    <col min="11" max="11" width="12.7109375" style="22" hidden="1" customWidth="1"/>
    <col min="12" max="12" width="16.57421875" style="0" customWidth="1"/>
    <col min="13" max="13" width="6.28125" style="22" hidden="1" customWidth="1"/>
    <col min="14" max="14" width="11.00390625" style="0" hidden="1" customWidth="1"/>
    <col min="17" max="17" width="14.140625" style="0" customWidth="1"/>
  </cols>
  <sheetData>
    <row r="2" spans="1:12" ht="12.75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4" spans="1:5" ht="12.75">
      <c r="A4" s="51" t="s">
        <v>42</v>
      </c>
      <c r="B4" s="51"/>
      <c r="C4" s="51"/>
      <c r="D4" s="51"/>
      <c r="E4" s="25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40" t="s">
        <v>5</v>
      </c>
      <c r="G6" s="3" t="s">
        <v>6</v>
      </c>
      <c r="H6" s="2" t="s">
        <v>7</v>
      </c>
      <c r="I6" s="23" t="s">
        <v>8</v>
      </c>
      <c r="J6" s="40" t="s">
        <v>9</v>
      </c>
      <c r="K6" s="23" t="s">
        <v>10</v>
      </c>
      <c r="L6" s="2" t="s">
        <v>2</v>
      </c>
      <c r="M6" s="23" t="s">
        <v>24</v>
      </c>
    </row>
    <row r="7" spans="1:14" s="1" customFormat="1" ht="74.25" customHeight="1">
      <c r="A7" s="26">
        <v>5</v>
      </c>
      <c r="B7" s="37" t="s">
        <v>43</v>
      </c>
      <c r="C7" s="46" t="s">
        <v>61</v>
      </c>
      <c r="D7" s="30" t="s">
        <v>48</v>
      </c>
      <c r="E7" s="38" t="s">
        <v>53</v>
      </c>
      <c r="F7" s="30" t="s">
        <v>57</v>
      </c>
      <c r="G7" s="32" t="s">
        <v>36</v>
      </c>
      <c r="H7" s="30"/>
      <c r="I7" s="41">
        <v>800</v>
      </c>
      <c r="J7" s="31">
        <v>568</v>
      </c>
      <c r="K7" s="44">
        <f>H7*I7</f>
        <v>0</v>
      </c>
      <c r="L7" s="45">
        <f>H7*J7</f>
        <v>0</v>
      </c>
      <c r="M7" s="24">
        <v>3</v>
      </c>
      <c r="N7" s="1">
        <v>0.1</v>
      </c>
    </row>
    <row r="8" spans="1:14" s="1" customFormat="1" ht="74.25" customHeight="1">
      <c r="A8" s="26">
        <v>6</v>
      </c>
      <c r="B8" s="37" t="s">
        <v>44</v>
      </c>
      <c r="C8" s="46" t="s">
        <v>62</v>
      </c>
      <c r="D8" s="30" t="s">
        <v>49</v>
      </c>
      <c r="E8" s="38" t="s">
        <v>54</v>
      </c>
      <c r="F8" s="30" t="s">
        <v>57</v>
      </c>
      <c r="G8" s="32" t="s">
        <v>36</v>
      </c>
      <c r="H8" s="30"/>
      <c r="I8" s="41">
        <v>1000</v>
      </c>
      <c r="J8" s="31">
        <v>798</v>
      </c>
      <c r="K8" s="44">
        <f>H8*I8</f>
        <v>0</v>
      </c>
      <c r="L8" s="45">
        <f>H8*J8</f>
        <v>0</v>
      </c>
      <c r="M8" s="24">
        <v>2</v>
      </c>
      <c r="N8" s="1">
        <v>0.1</v>
      </c>
    </row>
    <row r="9" spans="1:14" s="1" customFormat="1" ht="74.25" customHeight="1">
      <c r="A9" s="26">
        <v>7</v>
      </c>
      <c r="B9" s="33" t="s">
        <v>45</v>
      </c>
      <c r="C9" s="46" t="s">
        <v>63</v>
      </c>
      <c r="D9" s="30" t="s">
        <v>50</v>
      </c>
      <c r="E9" s="38" t="s">
        <v>55</v>
      </c>
      <c r="F9" s="30" t="s">
        <v>57</v>
      </c>
      <c r="G9" s="32" t="s">
        <v>36</v>
      </c>
      <c r="H9" s="30"/>
      <c r="I9" s="41">
        <v>10000</v>
      </c>
      <c r="J9" s="31">
        <v>9898</v>
      </c>
      <c r="K9" s="44">
        <f>H9*I9</f>
        <v>0</v>
      </c>
      <c r="L9" s="45">
        <f>H9*J9</f>
        <v>0</v>
      </c>
      <c r="M9" s="24">
        <v>1</v>
      </c>
      <c r="N9" s="1">
        <v>0.1</v>
      </c>
    </row>
    <row r="10" spans="1:14" s="1" customFormat="1" ht="74.25" customHeight="1">
      <c r="A10" s="26">
        <v>14</v>
      </c>
      <c r="B10" s="33" t="s">
        <v>46</v>
      </c>
      <c r="C10" s="47" t="s">
        <v>64</v>
      </c>
      <c r="D10" s="30" t="s">
        <v>51</v>
      </c>
      <c r="E10" s="38" t="s">
        <v>56</v>
      </c>
      <c r="F10" s="30" t="s">
        <v>57</v>
      </c>
      <c r="G10" s="32" t="s">
        <v>36</v>
      </c>
      <c r="H10" s="30"/>
      <c r="I10" s="41">
        <v>295</v>
      </c>
      <c r="J10" s="31">
        <v>188</v>
      </c>
      <c r="K10" s="44">
        <f>H10*I10</f>
        <v>0</v>
      </c>
      <c r="L10" s="45">
        <f>H10*J10</f>
        <v>0</v>
      </c>
      <c r="M10" s="24">
        <v>6</v>
      </c>
      <c r="N10" s="1">
        <v>0.2</v>
      </c>
    </row>
    <row r="11" spans="1:14" s="1" customFormat="1" ht="74.25" customHeight="1">
      <c r="A11" s="26">
        <v>22</v>
      </c>
      <c r="B11" s="33" t="s">
        <v>47</v>
      </c>
      <c r="C11" s="47" t="s">
        <v>65</v>
      </c>
      <c r="D11" s="30" t="s">
        <v>52</v>
      </c>
      <c r="E11" s="39" t="s">
        <v>60</v>
      </c>
      <c r="F11" s="30" t="s">
        <v>58</v>
      </c>
      <c r="G11" s="32" t="s">
        <v>59</v>
      </c>
      <c r="H11" s="30"/>
      <c r="I11" s="42">
        <v>1500</v>
      </c>
      <c r="J11" s="31">
        <v>774</v>
      </c>
      <c r="K11" s="44">
        <f>H11*I11</f>
        <v>0</v>
      </c>
      <c r="L11" s="45">
        <f>H11*J11</f>
        <v>0</v>
      </c>
      <c r="M11" s="24">
        <v>3</v>
      </c>
      <c r="N11" s="1">
        <v>0.2</v>
      </c>
    </row>
    <row r="12" spans="1:13" ht="21.75" customHeight="1">
      <c r="A12" s="49" t="s">
        <v>4</v>
      </c>
      <c r="B12" s="49"/>
      <c r="C12" s="49"/>
      <c r="D12" s="49"/>
      <c r="E12" s="49"/>
      <c r="F12" s="49"/>
      <c r="G12" s="49"/>
      <c r="H12" s="49"/>
      <c r="I12" s="49"/>
      <c r="J12" s="49"/>
      <c r="K12" s="35">
        <f>SUM(K7:K11)</f>
        <v>0</v>
      </c>
      <c r="L12" s="36">
        <f>L7+L8+L9+L10+L11</f>
        <v>0</v>
      </c>
      <c r="M12" s="43">
        <f>AVERAGE(M7:M11)</f>
        <v>3</v>
      </c>
    </row>
    <row r="13" spans="1:12" ht="18.75" customHeight="1">
      <c r="A13" s="48" t="s">
        <v>41</v>
      </c>
      <c r="B13" s="48"/>
      <c r="C13" s="48"/>
      <c r="D13" s="48"/>
      <c r="E13" s="48"/>
      <c r="F13" s="48"/>
      <c r="G13" s="48"/>
      <c r="H13" s="48"/>
      <c r="I13" s="48"/>
      <c r="J13" s="48"/>
      <c r="K13" s="28"/>
      <c r="L13" s="4">
        <f>L7*N7+L8*N8+L9*N9+L10*N10+L11*N11</f>
        <v>0</v>
      </c>
    </row>
    <row r="14" spans="1:12" ht="18" customHeight="1">
      <c r="A14" s="48" t="s">
        <v>3</v>
      </c>
      <c r="B14" s="48"/>
      <c r="C14" s="48"/>
      <c r="D14" s="48"/>
      <c r="E14" s="48"/>
      <c r="F14" s="48"/>
      <c r="G14" s="48"/>
      <c r="H14" s="48"/>
      <c r="I14" s="48"/>
      <c r="J14" s="48"/>
      <c r="K14" s="28"/>
      <c r="L14" s="4">
        <f>L12+L13</f>
        <v>0</v>
      </c>
    </row>
    <row r="17" ht="12.75">
      <c r="J17" s="29"/>
    </row>
  </sheetData>
  <sheetProtection/>
  <mergeCells count="5">
    <mergeCell ref="A13:J13"/>
    <mergeCell ref="A14:J14"/>
    <mergeCell ref="A12:J12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">
      <selection activeCell="E2" sqref="E2:H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5" t="s">
        <v>11</v>
      </c>
      <c r="C2" s="5"/>
      <c r="D2" s="5"/>
      <c r="E2" s="55" t="s">
        <v>66</v>
      </c>
      <c r="F2" s="55"/>
      <c r="G2" s="55"/>
      <c r="H2" s="55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37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SUM('Opticus d.o.o. - specifik.'!K7:K11)</f>
        <v>0</v>
      </c>
      <c r="F6" s="14">
        <f>SUM('Opticus d.o.o. - specifik.'!L7:L11)</f>
        <v>0</v>
      </c>
      <c r="G6" s="34">
        <f>SUM('Opticus d.o.o. - specifik.'!L12:L13)</f>
        <v>0</v>
      </c>
    </row>
    <row r="7" spans="2:7" ht="24.75" customHeight="1" thickBot="1">
      <c r="B7" s="7" t="s">
        <v>16</v>
      </c>
      <c r="C7" s="15" t="s">
        <v>17</v>
      </c>
      <c r="D7" s="6"/>
      <c r="E7" s="52" t="s">
        <v>18</v>
      </c>
      <c r="F7" s="53"/>
      <c r="G7" s="54"/>
    </row>
    <row r="8" spans="2:7" ht="20.25" customHeight="1" thickBot="1">
      <c r="B8" s="12"/>
      <c r="C8" s="13"/>
      <c r="D8" s="6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7" t="s">
        <v>19</v>
      </c>
      <c r="C9" s="15" t="s">
        <v>20</v>
      </c>
      <c r="D9" s="6"/>
      <c r="E9" s="13"/>
      <c r="F9" s="13"/>
      <c r="G9" s="18"/>
    </row>
    <row r="10" spans="2:7" ht="14.25">
      <c r="B10" s="12"/>
      <c r="C10" s="13"/>
      <c r="D10" s="6"/>
      <c r="E10" s="13"/>
      <c r="F10" s="13"/>
      <c r="G10" s="18"/>
    </row>
    <row r="11" spans="2:7" ht="15">
      <c r="B11" s="7" t="s">
        <v>21</v>
      </c>
      <c r="C11" s="15" t="s">
        <v>22</v>
      </c>
      <c r="D11" s="6"/>
      <c r="E11" s="13"/>
      <c r="F11" s="13"/>
      <c r="G11" s="18"/>
    </row>
    <row r="12" spans="2:7" ht="14.25">
      <c r="B12" s="12"/>
      <c r="C12" s="13"/>
      <c r="D12" s="6"/>
      <c r="E12" s="6"/>
      <c r="F12" s="6"/>
      <c r="G12" s="18"/>
    </row>
    <row r="13" spans="2:7" ht="15.75">
      <c r="B13" s="7" t="s">
        <v>1</v>
      </c>
      <c r="C13" s="15" t="s">
        <v>23</v>
      </c>
      <c r="D13" s="6"/>
      <c r="E13" s="19" t="s">
        <v>24</v>
      </c>
      <c r="F13" s="20">
        <v>7</v>
      </c>
      <c r="G13" s="18"/>
    </row>
    <row r="14" spans="2:7" ht="14.25">
      <c r="B14" s="12"/>
      <c r="C14" s="13"/>
      <c r="D14" s="6"/>
      <c r="E14" s="13"/>
      <c r="F14" s="13"/>
      <c r="G14" s="18"/>
    </row>
    <row r="15" spans="2:7" ht="36">
      <c r="B15" s="7" t="s">
        <v>25</v>
      </c>
      <c r="C15" s="8" t="s">
        <v>26</v>
      </c>
      <c r="D15" s="6"/>
      <c r="E15" s="19" t="s">
        <v>27</v>
      </c>
      <c r="F15" s="15" t="s">
        <v>40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28</v>
      </c>
      <c r="C17" s="8" t="s">
        <v>38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1" t="s">
        <v>39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Maja Strbac</cp:lastModifiedBy>
  <cp:lastPrinted>2015-12-23T12:39:15Z</cp:lastPrinted>
  <dcterms:created xsi:type="dcterms:W3CDTF">2014-01-17T13:07:43Z</dcterms:created>
  <dcterms:modified xsi:type="dcterms:W3CDTF">2020-10-20T10:33:26Z</dcterms:modified>
  <cp:category/>
  <cp:version/>
  <cp:contentType/>
  <cp:contentStatus/>
</cp:coreProperties>
</file>