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C:\Users\markovic\Desktop\ZAMENA\"/>
    </mc:Choice>
  </mc:AlternateContent>
  <xr:revisionPtr revIDLastSave="0" documentId="8_{269A2E09-3B34-450B-B5E9-92BE06B6E5C5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I kvartal" sheetId="2" r:id="rId1"/>
  </sheets>
  <definedNames>
    <definedName name="_xlnm._FilterDatabase" localSheetId="0" hidden="1">'I kvartal'!$B$1:$B$66</definedName>
    <definedName name="_xlnm.Print_Area" localSheetId="0">'I kvartal'!$A$1:$H$68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5" i="2"/>
  <c r="F51" i="2"/>
  <c r="F50" i="2"/>
  <c r="F43" i="2" l="1"/>
  <c r="F62" i="2"/>
  <c r="F60" i="2" l="1"/>
  <c r="F55" i="2"/>
  <c r="F36" i="2" l="1"/>
  <c r="F31" i="2"/>
  <c r="F26" i="2" l="1"/>
  <c r="F44" i="2"/>
  <c r="F40" i="2"/>
  <c r="F37" i="2"/>
  <c r="F34" i="2"/>
  <c r="F12" i="2" l="1"/>
  <c r="F28" i="2"/>
</calcChain>
</file>

<file path=xl/sharedStrings.xml><?xml version="1.0" encoding="utf-8"?>
<sst xmlns="http://schemas.openxmlformats.org/spreadsheetml/2006/main" count="270" uniqueCount="123">
  <si>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</si>
  <si>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</si>
  <si>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</si>
  <si>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</si>
  <si>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</si>
  <si>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</si>
  <si>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</si>
  <si>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</si>
  <si>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</si>
  <si>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</si>
  <si>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</si>
  <si>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</si>
  <si>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</si>
  <si>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</si>
  <si>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</si>
  <si>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</si>
  <si>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</si>
  <si>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</si>
  <si>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</si>
  <si>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</si>
  <si>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</si>
  <si>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</si>
  <si>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</si>
  <si>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</si>
  <si>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</si>
  <si>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</si>
  <si>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</si>
  <si>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</si>
  <si>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</si>
  <si>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</si>
  <si>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</si>
  <si>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</si>
  <si>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</si>
  <si>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</si>
  <si>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</si>
  <si>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</si>
  <si>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</si>
  <si>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</si>
  <si>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</si>
  <si>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</si>
  <si>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</si>
  <si>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</si>
  <si>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</si>
  <si>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</si>
  <si>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</si>
  <si>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</si>
  <si>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</si>
  <si>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</si>
  <si>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</si>
  <si>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</si>
  <si>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</si>
  <si>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</si>
  <si>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</si>
  <si>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</si>
  <si>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</si>
  <si>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</si>
  <si>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</si>
  <si>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</si>
  <si>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</si>
  <si>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</si>
  <si>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</si>
  <si>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</si>
  <si>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</si>
  <si>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</si>
  <si>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</si>
  <si>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</si>
  <si>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</si>
  <si>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</si>
  <si>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</si>
  <si>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everolimus 5mg</t>
  </si>
  <si>
    <t>tafamidis</t>
  </si>
  <si>
    <t>Ikatibant</t>
  </si>
  <si>
    <t>conestat aifa, za lečenje hereditarnog angioedema</t>
  </si>
  <si>
    <t>humani С1 inhibitor (sa glicinom), za lečenje hereditarnog angioedema</t>
  </si>
  <si>
    <t>AFINITOR</t>
  </si>
  <si>
    <t>Vyndaqel</t>
  </si>
  <si>
    <t>kapsula, meka</t>
  </si>
  <si>
    <t>Firrazyr</t>
  </si>
  <si>
    <t>rastvor za injekciju</t>
  </si>
  <si>
    <t>Ruconest</t>
  </si>
  <si>
    <t>prašak i rastvarač za 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</si>
  <si>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</si>
  <si>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</si>
  <si>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</si>
  <si>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</si>
  <si>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</si>
  <si>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</si>
  <si>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</si>
  <si>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pegvisomant 10 mg</t>
  </si>
  <si>
    <t>Клинички центар Србије</t>
  </si>
  <si>
    <t>ОБ Алексинац</t>
  </si>
  <si>
    <t>vandetanib 300 mg, za lečenje medularnog karcinom štitaste žlezde</t>
  </si>
  <si>
    <r>
      <t>Табела: Aжурирана расподела лекова (за период од 3 месеца</t>
    </r>
    <r>
      <rPr>
        <b/>
        <sz val="10"/>
        <rFont val="Arial"/>
        <family val="2"/>
      </rPr>
      <t>)</t>
    </r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</si>
  <si>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</si>
  <si>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</si>
  <si>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</si>
  <si>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</si>
  <si>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</si>
  <si>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</si>
  <si>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</si>
  <si>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</si>
  <si>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</si>
  <si>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</si>
  <si>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</si>
  <si>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</si>
  <si>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</si>
  <si>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</si>
  <si>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</si>
  <si>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</si>
  <si>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</si>
  <si>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</si>
  <si>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</si>
  <si>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</si>
  <si>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</si>
  <si>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</si>
  <si>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</si>
  <si>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</si>
  <si>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ЈАВНА НАБАВКА ЛЕКОВА ЗА ЛЕЧЕЊЕ РЕТКИХ БОЛЕСТИ, БР. 404-1-110/20-16</t>
  </si>
  <si>
    <t>Датум: 14.08.2020. године</t>
  </si>
  <si>
    <t>+29</t>
  </si>
  <si>
    <t>+90</t>
  </si>
  <si>
    <t>+1600</t>
  </si>
  <si>
    <t>+2000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</si>
</sst>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view="pageBreakPreview" topLeftCell="A8" zoomScaleNormal="100" zoomScaleSheetLayoutView="100" workbookViewId="0">
      <selection activeCell="F17" sqref="F17"/>
    </sheetView>
  </sheetViews>
  <sheetFormatPr defaultRowHeight="15" x14ac:dyDescent="0.25"/>
  <cols>
    <col min="1" max="1" width="22.28515625" customWidth="1"/>
    <col min="2" max="2" width="8.7109375" customWidth="1"/>
    <col min="3" max="3" width="35.28515625" customWidth="1"/>
    <col min="4" max="4" width="18" style="6" customWidth="1"/>
    <col min="5" max="5" width="14.42578125" customWidth="1"/>
    <col min="6" max="6" width="14" style="8" customWidth="1"/>
    <col min="7" max="7" width="38.140625" style="4" bestFit="1" customWidth="1"/>
    <col min="8" max="8" width="9.140625" style="31"/>
  </cols>
  <sheetData>
    <row r="1" spans="1:8" ht="15" customHeight="1" x14ac:dyDescent="0.25">
      <c r="A1" s="34" t="s">
        <v>117</v>
      </c>
      <c r="B1" s="34"/>
      <c r="C1" s="34"/>
      <c r="D1" s="34"/>
      <c r="E1" s="34"/>
      <c r="F1" s="34"/>
      <c r="G1" s="34"/>
    </row>
    <row r="2" spans="1:8" x14ac:dyDescent="0.25">
      <c r="A2" s="34"/>
      <c r="B2" s="34"/>
      <c r="C2" s="34"/>
      <c r="D2" s="34"/>
      <c r="E2" s="34"/>
      <c r="F2" s="34"/>
      <c r="G2" s="34"/>
    </row>
    <row r="3" spans="1:8" x14ac:dyDescent="0.25">
      <c r="A3" s="3"/>
      <c r="B3" s="3"/>
      <c r="C3" s="3"/>
    </row>
    <row r="4" spans="1:8" x14ac:dyDescent="0.25">
      <c r="A4" s="2" t="s">
        <v>92</v>
      </c>
      <c r="B4" s="1"/>
      <c r="G4" s="7" t="s">
        <v>118</v>
      </c>
    </row>
    <row r="6" spans="1:8" ht="27.75" customHeight="1" x14ac:dyDescent="0.25">
      <c r="A6" s="10" t="s">
        <v>13</v>
      </c>
      <c r="B6" s="11" t="s">
        <v>7</v>
      </c>
      <c r="C6" s="10" t="s">
        <v>8</v>
      </c>
      <c r="D6" s="10" t="s">
        <v>9</v>
      </c>
      <c r="E6" s="10" t="s">
        <v>10</v>
      </c>
      <c r="F6" s="9" t="s">
        <v>11</v>
      </c>
      <c r="G6" s="12" t="s">
        <v>12</v>
      </c>
    </row>
    <row r="7" spans="1:8" s="6" customFormat="1" ht="27.75" customHeight="1" x14ac:dyDescent="0.25">
      <c r="A7" s="35" t="s">
        <v>0</v>
      </c>
      <c r="B7" s="14">
        <v>1</v>
      </c>
      <c r="C7" s="14" t="s">
        <v>18</v>
      </c>
      <c r="D7" s="14" t="s">
        <v>19</v>
      </c>
      <c r="E7" s="14" t="s">
        <v>20</v>
      </c>
      <c r="F7" s="5">
        <v>37</v>
      </c>
      <c r="G7" s="16" t="s">
        <v>21</v>
      </c>
      <c r="H7" s="23"/>
    </row>
    <row r="8" spans="1:8" s="6" customFormat="1" ht="27.75" customHeight="1" x14ac:dyDescent="0.25">
      <c r="A8" s="36"/>
      <c r="B8" s="14">
        <v>3</v>
      </c>
      <c r="C8" s="14" t="s">
        <v>22</v>
      </c>
      <c r="D8" s="14" t="s">
        <v>23</v>
      </c>
      <c r="E8" s="13" t="s">
        <v>16</v>
      </c>
      <c r="F8" s="5">
        <v>12800</v>
      </c>
      <c r="G8" s="16" t="s">
        <v>17</v>
      </c>
      <c r="H8" s="23"/>
    </row>
    <row r="9" spans="1:8" s="6" customFormat="1" ht="27.75" customHeight="1" x14ac:dyDescent="0.25">
      <c r="A9" s="36"/>
      <c r="B9" s="25">
        <v>4</v>
      </c>
      <c r="C9" s="25" t="s">
        <v>14</v>
      </c>
      <c r="D9" s="25" t="s">
        <v>15</v>
      </c>
      <c r="E9" s="25" t="s">
        <v>16</v>
      </c>
      <c r="F9" s="24">
        <v>13000</v>
      </c>
      <c r="G9" s="27" t="s">
        <v>17</v>
      </c>
      <c r="H9" s="23"/>
    </row>
    <row r="10" spans="1:8" s="6" customFormat="1" ht="27.75" customHeight="1" x14ac:dyDescent="0.25">
      <c r="A10" s="36"/>
      <c r="B10" s="13">
        <v>7</v>
      </c>
      <c r="C10" s="13" t="s">
        <v>32</v>
      </c>
      <c r="D10" s="13" t="s">
        <v>33</v>
      </c>
      <c r="E10" s="14" t="s">
        <v>20</v>
      </c>
      <c r="F10" s="5">
        <v>20</v>
      </c>
      <c r="G10" s="16" t="s">
        <v>34</v>
      </c>
      <c r="H10" s="23"/>
    </row>
    <row r="11" spans="1:8" s="6" customFormat="1" ht="27.75" customHeight="1" x14ac:dyDescent="0.25">
      <c r="A11" s="36"/>
      <c r="B11" s="25">
        <v>8</v>
      </c>
      <c r="C11" s="25" t="s">
        <v>35</v>
      </c>
      <c r="D11" s="25" t="s">
        <v>36</v>
      </c>
      <c r="E11" s="26" t="s">
        <v>20</v>
      </c>
      <c r="F11" s="24">
        <v>65</v>
      </c>
      <c r="G11" s="25" t="s">
        <v>37</v>
      </c>
      <c r="H11" s="23"/>
    </row>
    <row r="12" spans="1:8" s="6" customFormat="1" ht="27.75" customHeight="1" x14ac:dyDescent="0.25">
      <c r="A12" s="36"/>
      <c r="B12" s="25">
        <v>25</v>
      </c>
      <c r="C12" s="25" t="s">
        <v>64</v>
      </c>
      <c r="D12" s="25" t="s">
        <v>65</v>
      </c>
      <c r="E12" s="26" t="s">
        <v>20</v>
      </c>
      <c r="F12" s="24">
        <f>2+4</f>
        <v>6</v>
      </c>
      <c r="G12" s="27" t="s">
        <v>66</v>
      </c>
      <c r="H12" s="23"/>
    </row>
    <row r="13" spans="1:8" s="6" customFormat="1" ht="27.75" customHeight="1" x14ac:dyDescent="0.25">
      <c r="A13" s="37"/>
      <c r="B13" s="28">
        <v>27</v>
      </c>
      <c r="C13" s="28" t="s">
        <v>113</v>
      </c>
      <c r="D13" s="28" t="s">
        <v>114</v>
      </c>
      <c r="E13" s="29" t="s">
        <v>115</v>
      </c>
      <c r="F13" s="24">
        <v>240</v>
      </c>
      <c r="G13" s="27" t="s">
        <v>116</v>
      </c>
      <c r="H13" s="23"/>
    </row>
    <row r="14" spans="1:8" s="6" customFormat="1" ht="37.5" customHeight="1" x14ac:dyDescent="0.25">
      <c r="A14" s="35" t="s">
        <v>1</v>
      </c>
      <c r="B14" s="13">
        <v>2</v>
      </c>
      <c r="C14" s="13" t="s">
        <v>60</v>
      </c>
      <c r="D14" s="13" t="s">
        <v>61</v>
      </c>
      <c r="E14" s="15" t="s">
        <v>62</v>
      </c>
      <c r="F14" s="5">
        <v>9</v>
      </c>
      <c r="G14" s="13" t="s">
        <v>63</v>
      </c>
      <c r="H14" s="23"/>
    </row>
    <row r="15" spans="1:8" s="6" customFormat="1" ht="37.5" customHeight="1" x14ac:dyDescent="0.25">
      <c r="A15" s="36"/>
      <c r="B15" s="28">
        <v>3</v>
      </c>
      <c r="C15" s="28" t="s">
        <v>22</v>
      </c>
      <c r="D15" s="28" t="s">
        <v>23</v>
      </c>
      <c r="E15" s="25" t="s">
        <v>16</v>
      </c>
      <c r="F15" s="24">
        <f>102000</f>
        <v>102000</v>
      </c>
      <c r="G15" s="27" t="s">
        <v>17</v>
      </c>
      <c r="H15" s="23"/>
    </row>
    <row r="16" spans="1:8" s="6" customFormat="1" ht="37.5" customHeight="1" x14ac:dyDescent="0.25">
      <c r="A16" s="36"/>
      <c r="B16" s="25">
        <v>4</v>
      </c>
      <c r="C16" s="25" t="s">
        <v>14</v>
      </c>
      <c r="D16" s="25" t="s">
        <v>15</v>
      </c>
      <c r="E16" s="25" t="s">
        <v>16</v>
      </c>
      <c r="F16" s="24">
        <f>11400</f>
        <v>11400</v>
      </c>
      <c r="G16" s="27" t="s">
        <v>17</v>
      </c>
      <c r="H16" s="23"/>
    </row>
    <row r="17" spans="1:8" s="6" customFormat="1" ht="37.5" customHeight="1" x14ac:dyDescent="0.25">
      <c r="A17" s="36"/>
      <c r="B17" s="25">
        <v>8</v>
      </c>
      <c r="C17" s="25" t="s">
        <v>35</v>
      </c>
      <c r="D17" s="25" t="s">
        <v>36</v>
      </c>
      <c r="E17" s="26" t="s">
        <v>20</v>
      </c>
      <c r="F17" s="24">
        <v>443</v>
      </c>
      <c r="G17" s="25" t="s">
        <v>37</v>
      </c>
      <c r="H17" s="23"/>
    </row>
    <row r="18" spans="1:8" s="6" customFormat="1" ht="37.5" customHeight="1" x14ac:dyDescent="0.25">
      <c r="A18" s="36"/>
      <c r="B18" s="25">
        <v>10</v>
      </c>
      <c r="C18" s="25" t="s">
        <v>41</v>
      </c>
      <c r="D18" s="25" t="s">
        <v>42</v>
      </c>
      <c r="E18" s="26" t="s">
        <v>20</v>
      </c>
      <c r="F18" s="24">
        <v>48</v>
      </c>
      <c r="G18" s="25" t="s">
        <v>43</v>
      </c>
      <c r="H18" s="23"/>
    </row>
    <row r="19" spans="1:8" s="6" customFormat="1" ht="37.5" customHeight="1" x14ac:dyDescent="0.25">
      <c r="A19" s="36"/>
      <c r="B19" s="25">
        <v>11</v>
      </c>
      <c r="C19" s="25" t="s">
        <v>45</v>
      </c>
      <c r="D19" s="25" t="s">
        <v>46</v>
      </c>
      <c r="E19" s="26" t="s">
        <v>44</v>
      </c>
      <c r="F19" s="24">
        <v>90</v>
      </c>
      <c r="G19" s="25" t="s">
        <v>47</v>
      </c>
      <c r="H19" s="23"/>
    </row>
    <row r="20" spans="1:8" s="6" customFormat="1" ht="37.5" customHeight="1" x14ac:dyDescent="0.25">
      <c r="A20" s="36"/>
      <c r="B20" s="25">
        <v>12</v>
      </c>
      <c r="C20" s="25" t="s">
        <v>48</v>
      </c>
      <c r="D20" s="25" t="s">
        <v>49</v>
      </c>
      <c r="E20" s="28" t="s">
        <v>20</v>
      </c>
      <c r="F20" s="24">
        <v>98</v>
      </c>
      <c r="G20" s="27" t="s">
        <v>50</v>
      </c>
      <c r="H20" s="23"/>
    </row>
    <row r="21" spans="1:8" s="6" customFormat="1" ht="37.5" customHeight="1" x14ac:dyDescent="0.25">
      <c r="A21" s="36"/>
      <c r="B21" s="13">
        <v>23</v>
      </c>
      <c r="C21" s="13" t="s">
        <v>107</v>
      </c>
      <c r="D21" s="13" t="s">
        <v>108</v>
      </c>
      <c r="E21" s="15" t="s">
        <v>53</v>
      </c>
      <c r="F21" s="5">
        <v>60</v>
      </c>
      <c r="G21" s="16" t="s">
        <v>109</v>
      </c>
      <c r="H21" s="23"/>
    </row>
    <row r="22" spans="1:8" s="6" customFormat="1" ht="37.5" customHeight="1" x14ac:dyDescent="0.25">
      <c r="A22" s="36"/>
      <c r="B22" s="25">
        <v>25</v>
      </c>
      <c r="C22" s="25" t="s">
        <v>64</v>
      </c>
      <c r="D22" s="25" t="s">
        <v>65</v>
      </c>
      <c r="E22" s="26" t="s">
        <v>20</v>
      </c>
      <c r="F22" s="24">
        <v>8</v>
      </c>
      <c r="G22" s="27" t="s">
        <v>66</v>
      </c>
      <c r="H22" s="23"/>
    </row>
    <row r="23" spans="1:8" s="6" customFormat="1" ht="37.5" customHeight="1" x14ac:dyDescent="0.25">
      <c r="A23" s="37"/>
      <c r="B23" s="14">
        <v>27</v>
      </c>
      <c r="C23" s="14" t="s">
        <v>113</v>
      </c>
      <c r="D23" s="14" t="s">
        <v>114</v>
      </c>
      <c r="E23" s="17" t="s">
        <v>115</v>
      </c>
      <c r="F23" s="5">
        <v>780</v>
      </c>
      <c r="G23" s="16" t="s">
        <v>116</v>
      </c>
      <c r="H23" s="23"/>
    </row>
    <row r="24" spans="1:8" s="6" customFormat="1" ht="38.25" customHeight="1" x14ac:dyDescent="0.25">
      <c r="A24" s="33" t="s">
        <v>2</v>
      </c>
      <c r="B24" s="14">
        <v>1</v>
      </c>
      <c r="C24" s="14" t="s">
        <v>18</v>
      </c>
      <c r="D24" s="14" t="s">
        <v>19</v>
      </c>
      <c r="E24" s="14" t="s">
        <v>20</v>
      </c>
      <c r="F24" s="5">
        <v>114</v>
      </c>
      <c r="G24" s="16" t="s">
        <v>21</v>
      </c>
      <c r="H24" s="23"/>
    </row>
    <row r="25" spans="1:8" s="6" customFormat="1" ht="38.25" customHeight="1" x14ac:dyDescent="0.25">
      <c r="A25" s="33"/>
      <c r="B25" s="13">
        <v>12</v>
      </c>
      <c r="C25" s="13" t="s">
        <v>48</v>
      </c>
      <c r="D25" s="13" t="s">
        <v>49</v>
      </c>
      <c r="E25" s="14" t="s">
        <v>20</v>
      </c>
      <c r="F25" s="5">
        <v>118</v>
      </c>
      <c r="G25" s="16" t="s">
        <v>50</v>
      </c>
      <c r="H25" s="23"/>
    </row>
    <row r="26" spans="1:8" s="6" customFormat="1" ht="38.25" customHeight="1" x14ac:dyDescent="0.25">
      <c r="A26" s="33"/>
      <c r="B26" s="25">
        <v>23</v>
      </c>
      <c r="C26" s="25" t="s">
        <v>107</v>
      </c>
      <c r="D26" s="25" t="s">
        <v>108</v>
      </c>
      <c r="E26" s="26" t="s">
        <v>53</v>
      </c>
      <c r="F26" s="24">
        <f>510+90</f>
        <v>600</v>
      </c>
      <c r="G26" s="27" t="s">
        <v>83</v>
      </c>
      <c r="H26" s="23"/>
    </row>
    <row r="27" spans="1:8" s="6" customFormat="1" ht="38.25" customHeight="1" x14ac:dyDescent="0.25">
      <c r="A27" s="33"/>
      <c r="B27" s="13">
        <v>24</v>
      </c>
      <c r="C27" s="13" t="s">
        <v>110</v>
      </c>
      <c r="D27" s="13" t="s">
        <v>111</v>
      </c>
      <c r="E27" s="15" t="s">
        <v>112</v>
      </c>
      <c r="F27" s="5">
        <v>420</v>
      </c>
      <c r="G27" s="16" t="s">
        <v>109</v>
      </c>
      <c r="H27" s="23"/>
    </row>
    <row r="28" spans="1:8" s="6" customFormat="1" ht="38.25" customHeight="1" x14ac:dyDescent="0.25">
      <c r="A28" s="33"/>
      <c r="B28" s="25">
        <v>25</v>
      </c>
      <c r="C28" s="25" t="s">
        <v>64</v>
      </c>
      <c r="D28" s="25" t="s">
        <v>65</v>
      </c>
      <c r="E28" s="26" t="s">
        <v>20</v>
      </c>
      <c r="F28" s="24">
        <f>4+4</f>
        <v>8</v>
      </c>
      <c r="G28" s="27" t="s">
        <v>66</v>
      </c>
      <c r="H28" s="30"/>
    </row>
    <row r="29" spans="1:8" s="6" customFormat="1" ht="29.25" customHeight="1" x14ac:dyDescent="0.25">
      <c r="A29" s="33" t="s">
        <v>89</v>
      </c>
      <c r="B29" s="14">
        <v>3</v>
      </c>
      <c r="C29" s="14" t="s">
        <v>22</v>
      </c>
      <c r="D29" s="14" t="s">
        <v>23</v>
      </c>
      <c r="E29" s="13" t="s">
        <v>16</v>
      </c>
      <c r="F29" s="5">
        <v>70400</v>
      </c>
      <c r="G29" s="16" t="s">
        <v>17</v>
      </c>
      <c r="H29" s="23"/>
    </row>
    <row r="30" spans="1:8" s="6" customFormat="1" ht="29.25" customHeight="1" x14ac:dyDescent="0.25">
      <c r="A30" s="33"/>
      <c r="B30" s="13">
        <v>4</v>
      </c>
      <c r="C30" s="13" t="s">
        <v>14</v>
      </c>
      <c r="D30" s="13" t="s">
        <v>15</v>
      </c>
      <c r="E30" s="13" t="s">
        <v>16</v>
      </c>
      <c r="F30" s="5">
        <v>75600</v>
      </c>
      <c r="G30" s="16" t="s">
        <v>17</v>
      </c>
      <c r="H30" s="23"/>
    </row>
    <row r="31" spans="1:8" s="6" customFormat="1" ht="29.25" customHeight="1" x14ac:dyDescent="0.25">
      <c r="A31" s="33"/>
      <c r="B31" s="13">
        <v>5</v>
      </c>
      <c r="C31" s="13" t="s">
        <v>25</v>
      </c>
      <c r="D31" s="13" t="s">
        <v>26</v>
      </c>
      <c r="E31" s="15" t="s">
        <v>27</v>
      </c>
      <c r="F31" s="24">
        <f>500+900</f>
        <v>1400</v>
      </c>
      <c r="G31" s="16" t="s">
        <v>28</v>
      </c>
      <c r="H31" s="23"/>
    </row>
    <row r="32" spans="1:8" s="6" customFormat="1" ht="29.25" customHeight="1" x14ac:dyDescent="0.25">
      <c r="A32" s="33"/>
      <c r="B32" s="13">
        <v>6</v>
      </c>
      <c r="C32" s="13" t="s">
        <v>29</v>
      </c>
      <c r="D32" s="13" t="s">
        <v>30</v>
      </c>
      <c r="E32" s="15" t="s">
        <v>31</v>
      </c>
      <c r="F32" s="24">
        <v>9</v>
      </c>
      <c r="G32" s="16" t="s">
        <v>28</v>
      </c>
      <c r="H32" s="23"/>
    </row>
    <row r="33" spans="1:8" s="6" customFormat="1" ht="29.25" customHeight="1" x14ac:dyDescent="0.25">
      <c r="A33" s="33"/>
      <c r="B33" s="14">
        <v>9</v>
      </c>
      <c r="C33" s="14" t="s">
        <v>38</v>
      </c>
      <c r="D33" s="14" t="s">
        <v>39</v>
      </c>
      <c r="E33" s="14" t="s">
        <v>20</v>
      </c>
      <c r="F33" s="24">
        <v>24</v>
      </c>
      <c r="G33" s="16" t="s">
        <v>40</v>
      </c>
      <c r="H33" s="23"/>
    </row>
    <row r="34" spans="1:8" s="6" customFormat="1" ht="29.25" customHeight="1" x14ac:dyDescent="0.25">
      <c r="A34" s="33"/>
      <c r="B34" s="25">
        <v>12</v>
      </c>
      <c r="C34" s="25" t="s">
        <v>48</v>
      </c>
      <c r="D34" s="25" t="s">
        <v>49</v>
      </c>
      <c r="E34" s="28" t="s">
        <v>20</v>
      </c>
      <c r="F34" s="24">
        <f>424+306</f>
        <v>730</v>
      </c>
      <c r="G34" s="27" t="s">
        <v>50</v>
      </c>
      <c r="H34" s="23"/>
    </row>
    <row r="35" spans="1:8" s="6" customFormat="1" ht="29.25" customHeight="1" x14ac:dyDescent="0.25">
      <c r="A35" s="33"/>
      <c r="B35" s="13">
        <v>14</v>
      </c>
      <c r="C35" s="13" t="s">
        <v>69</v>
      </c>
      <c r="D35" s="13" t="s">
        <v>74</v>
      </c>
      <c r="E35" s="17" t="s">
        <v>53</v>
      </c>
      <c r="F35" s="24">
        <v>60</v>
      </c>
      <c r="G35" s="16" t="s">
        <v>83</v>
      </c>
      <c r="H35" s="23"/>
    </row>
    <row r="36" spans="1:8" s="6" customFormat="1" ht="29.25" customHeight="1" x14ac:dyDescent="0.25">
      <c r="A36" s="33"/>
      <c r="B36" s="25">
        <v>15</v>
      </c>
      <c r="C36" s="25" t="s">
        <v>94</v>
      </c>
      <c r="D36" s="25" t="s">
        <v>74</v>
      </c>
      <c r="E36" s="29" t="s">
        <v>53</v>
      </c>
      <c r="F36" s="24">
        <f>600+120+150</f>
        <v>870</v>
      </c>
      <c r="G36" s="27" t="s">
        <v>95</v>
      </c>
      <c r="H36" s="23"/>
    </row>
    <row r="37" spans="1:8" s="6" customFormat="1" ht="29.25" customHeight="1" x14ac:dyDescent="0.25">
      <c r="A37" s="33"/>
      <c r="B37" s="25">
        <v>16</v>
      </c>
      <c r="C37" s="25" t="s">
        <v>91</v>
      </c>
      <c r="D37" s="25" t="s">
        <v>52</v>
      </c>
      <c r="E37" s="26" t="s">
        <v>53</v>
      </c>
      <c r="F37" s="24">
        <f>330+90</f>
        <v>420</v>
      </c>
      <c r="G37" s="27" t="s">
        <v>54</v>
      </c>
      <c r="H37" s="23"/>
    </row>
    <row r="38" spans="1:8" s="6" customFormat="1" ht="29.25" customHeight="1" x14ac:dyDescent="0.25">
      <c r="A38" s="33"/>
      <c r="B38" s="13">
        <v>17</v>
      </c>
      <c r="C38" s="13" t="s">
        <v>51</v>
      </c>
      <c r="D38" s="13" t="s">
        <v>52</v>
      </c>
      <c r="E38" s="15" t="s">
        <v>53</v>
      </c>
      <c r="F38" s="5">
        <v>180</v>
      </c>
      <c r="G38" s="16" t="s">
        <v>54</v>
      </c>
      <c r="H38" s="23"/>
    </row>
    <row r="39" spans="1:8" s="6" customFormat="1" ht="29.25" customHeight="1" x14ac:dyDescent="0.25">
      <c r="A39" s="33"/>
      <c r="B39" s="13">
        <v>18</v>
      </c>
      <c r="C39" s="13" t="s">
        <v>97</v>
      </c>
      <c r="D39" s="13" t="s">
        <v>98</v>
      </c>
      <c r="E39" s="15" t="s">
        <v>78</v>
      </c>
      <c r="F39" s="5">
        <v>240</v>
      </c>
      <c r="G39" s="16" t="s">
        <v>99</v>
      </c>
      <c r="H39" s="23"/>
    </row>
    <row r="40" spans="1:8" s="6" customFormat="1" ht="29.25" customHeight="1" x14ac:dyDescent="0.25">
      <c r="A40" s="33"/>
      <c r="B40" s="25">
        <v>19</v>
      </c>
      <c r="C40" s="25" t="s">
        <v>100</v>
      </c>
      <c r="D40" s="25" t="s">
        <v>101</v>
      </c>
      <c r="E40" s="26" t="s">
        <v>78</v>
      </c>
      <c r="F40" s="24">
        <f>120+180</f>
        <v>300</v>
      </c>
      <c r="G40" s="25" t="s">
        <v>102</v>
      </c>
      <c r="H40" s="23"/>
    </row>
    <row r="41" spans="1:8" s="6" customFormat="1" ht="37.5" customHeight="1" x14ac:dyDescent="0.25">
      <c r="A41" s="33"/>
      <c r="B41" s="13">
        <v>20</v>
      </c>
      <c r="C41" s="13" t="s">
        <v>103</v>
      </c>
      <c r="D41" s="13" t="s">
        <v>104</v>
      </c>
      <c r="E41" s="15" t="s">
        <v>105</v>
      </c>
      <c r="F41" s="5">
        <v>30</v>
      </c>
      <c r="G41" s="13" t="s">
        <v>106</v>
      </c>
      <c r="H41" s="23"/>
    </row>
    <row r="42" spans="1:8" s="6" customFormat="1" ht="29.25" customHeight="1" x14ac:dyDescent="0.25">
      <c r="A42" s="33"/>
      <c r="B42" s="13">
        <v>21</v>
      </c>
      <c r="C42" s="13" t="s">
        <v>55</v>
      </c>
      <c r="D42" s="13" t="s">
        <v>57</v>
      </c>
      <c r="E42" s="13" t="s">
        <v>58</v>
      </c>
      <c r="F42" s="24">
        <v>90</v>
      </c>
      <c r="G42" s="16" t="s">
        <v>59</v>
      </c>
      <c r="H42" s="30"/>
    </row>
    <row r="43" spans="1:8" s="6" customFormat="1" ht="29.25" customHeight="1" x14ac:dyDescent="0.25">
      <c r="A43" s="33"/>
      <c r="B43" s="13">
        <v>22</v>
      </c>
      <c r="C43" s="13" t="s">
        <v>56</v>
      </c>
      <c r="D43" s="13" t="s">
        <v>57</v>
      </c>
      <c r="E43" s="13" t="s">
        <v>58</v>
      </c>
      <c r="F43" s="22">
        <f>330+90</f>
        <v>420</v>
      </c>
      <c r="G43" s="16" t="s">
        <v>59</v>
      </c>
      <c r="H43" s="30" t="s">
        <v>120</v>
      </c>
    </row>
    <row r="44" spans="1:8" s="6" customFormat="1" ht="29.25" customHeight="1" x14ac:dyDescent="0.25">
      <c r="A44" s="33"/>
      <c r="B44" s="25">
        <v>23</v>
      </c>
      <c r="C44" s="25" t="s">
        <v>107</v>
      </c>
      <c r="D44" s="25" t="s">
        <v>108</v>
      </c>
      <c r="E44" s="26" t="s">
        <v>53</v>
      </c>
      <c r="F44" s="24">
        <f>90+180</f>
        <v>270</v>
      </c>
      <c r="G44" s="27" t="s">
        <v>109</v>
      </c>
      <c r="H44" s="23"/>
    </row>
    <row r="45" spans="1:8" s="6" customFormat="1" ht="29.25" customHeight="1" x14ac:dyDescent="0.25">
      <c r="A45" s="33"/>
      <c r="B45" s="25">
        <v>25</v>
      </c>
      <c r="C45" s="25" t="s">
        <v>64</v>
      </c>
      <c r="D45" s="25" t="s">
        <v>65</v>
      </c>
      <c r="E45" s="26" t="s">
        <v>20</v>
      </c>
      <c r="F45" s="24">
        <v>4</v>
      </c>
      <c r="G45" s="27" t="s">
        <v>66</v>
      </c>
      <c r="H45" s="23"/>
    </row>
    <row r="46" spans="1:8" s="6" customFormat="1" ht="29.25" customHeight="1" x14ac:dyDescent="0.25">
      <c r="A46" s="33"/>
      <c r="B46" s="14">
        <v>26</v>
      </c>
      <c r="C46" s="14" t="s">
        <v>70</v>
      </c>
      <c r="D46" s="14" t="s">
        <v>75</v>
      </c>
      <c r="E46" s="15" t="s">
        <v>76</v>
      </c>
      <c r="F46" s="24">
        <v>180</v>
      </c>
      <c r="G46" s="13" t="s">
        <v>84</v>
      </c>
      <c r="H46" s="23"/>
    </row>
    <row r="47" spans="1:8" s="6" customFormat="1" ht="29.25" customHeight="1" x14ac:dyDescent="0.25">
      <c r="A47" s="33"/>
      <c r="B47" s="28">
        <v>28</v>
      </c>
      <c r="C47" s="28" t="s">
        <v>71</v>
      </c>
      <c r="D47" s="28" t="s">
        <v>77</v>
      </c>
      <c r="E47" s="26" t="s">
        <v>78</v>
      </c>
      <c r="F47" s="24">
        <v>30</v>
      </c>
      <c r="G47" s="27" t="s">
        <v>85</v>
      </c>
      <c r="H47" s="23"/>
    </row>
    <row r="48" spans="1:8" s="6" customFormat="1" ht="45" customHeight="1" x14ac:dyDescent="0.25">
      <c r="A48" s="33"/>
      <c r="B48" s="28">
        <v>29</v>
      </c>
      <c r="C48" s="28" t="s">
        <v>72</v>
      </c>
      <c r="D48" s="28" t="s">
        <v>79</v>
      </c>
      <c r="E48" s="26" t="s">
        <v>80</v>
      </c>
      <c r="F48" s="24">
        <v>35</v>
      </c>
      <c r="G48" s="27" t="s">
        <v>85</v>
      </c>
      <c r="H48" s="23"/>
    </row>
    <row r="49" spans="1:8" s="6" customFormat="1" ht="46.5" customHeight="1" x14ac:dyDescent="0.25">
      <c r="A49" s="33"/>
      <c r="B49" s="14">
        <v>30</v>
      </c>
      <c r="C49" s="14" t="s">
        <v>73</v>
      </c>
      <c r="D49" s="14" t="s">
        <v>81</v>
      </c>
      <c r="E49" s="15" t="s">
        <v>82</v>
      </c>
      <c r="F49" s="5">
        <v>18</v>
      </c>
      <c r="G49" s="16" t="s">
        <v>85</v>
      </c>
      <c r="H49" s="23"/>
    </row>
    <row r="50" spans="1:8" s="6" customFormat="1" ht="34.5" customHeight="1" x14ac:dyDescent="0.25">
      <c r="A50" s="35" t="s">
        <v>3</v>
      </c>
      <c r="B50" s="14">
        <v>3</v>
      </c>
      <c r="C50" s="14" t="s">
        <v>22</v>
      </c>
      <c r="D50" s="14" t="s">
        <v>23</v>
      </c>
      <c r="E50" s="13" t="s">
        <v>16</v>
      </c>
      <c r="F50" s="22">
        <f>16400+1600</f>
        <v>18000</v>
      </c>
      <c r="G50" s="16" t="s">
        <v>24</v>
      </c>
      <c r="H50" s="23" t="s">
        <v>121</v>
      </c>
    </row>
    <row r="51" spans="1:8" s="6" customFormat="1" ht="34.5" customHeight="1" x14ac:dyDescent="0.25">
      <c r="A51" s="36"/>
      <c r="B51" s="14">
        <v>4</v>
      </c>
      <c r="C51" s="13" t="s">
        <v>14</v>
      </c>
      <c r="D51" s="13" t="s">
        <v>15</v>
      </c>
      <c r="E51" s="13" t="s">
        <v>16</v>
      </c>
      <c r="F51" s="22">
        <f>6400+2000</f>
        <v>8400</v>
      </c>
      <c r="G51" s="16" t="s">
        <v>17</v>
      </c>
      <c r="H51" s="23" t="s">
        <v>122</v>
      </c>
    </row>
    <row r="52" spans="1:8" s="6" customFormat="1" ht="34.5" customHeight="1" x14ac:dyDescent="0.25">
      <c r="A52" s="36"/>
      <c r="B52" s="25">
        <v>5</v>
      </c>
      <c r="C52" s="25" t="s">
        <v>25</v>
      </c>
      <c r="D52" s="25" t="s">
        <v>26</v>
      </c>
      <c r="E52" s="26" t="s">
        <v>27</v>
      </c>
      <c r="F52" s="24">
        <v>1000</v>
      </c>
      <c r="G52" s="27" t="s">
        <v>28</v>
      </c>
      <c r="H52" s="23"/>
    </row>
    <row r="53" spans="1:8" s="6" customFormat="1" ht="34.5" customHeight="1" x14ac:dyDescent="0.25">
      <c r="A53" s="36"/>
      <c r="B53" s="25">
        <v>6</v>
      </c>
      <c r="C53" s="25" t="s">
        <v>29</v>
      </c>
      <c r="D53" s="25" t="s">
        <v>30</v>
      </c>
      <c r="E53" s="26" t="s">
        <v>31</v>
      </c>
      <c r="F53" s="24">
        <v>13</v>
      </c>
      <c r="G53" s="27" t="s">
        <v>28</v>
      </c>
      <c r="H53" s="23"/>
    </row>
    <row r="54" spans="1:8" s="6" customFormat="1" ht="34.5" customHeight="1" x14ac:dyDescent="0.25">
      <c r="A54" s="36"/>
      <c r="B54" s="14">
        <v>11</v>
      </c>
      <c r="C54" s="13" t="s">
        <v>45</v>
      </c>
      <c r="D54" s="13" t="s">
        <v>46</v>
      </c>
      <c r="E54" s="15" t="s">
        <v>44</v>
      </c>
      <c r="F54" s="5">
        <v>60</v>
      </c>
      <c r="G54" s="16" t="s">
        <v>47</v>
      </c>
      <c r="H54" s="23"/>
    </row>
    <row r="55" spans="1:8" s="6" customFormat="1" ht="34.5" customHeight="1" x14ac:dyDescent="0.25">
      <c r="A55" s="37"/>
      <c r="B55" s="25">
        <v>23</v>
      </c>
      <c r="C55" s="25" t="s">
        <v>107</v>
      </c>
      <c r="D55" s="25" t="s">
        <v>108</v>
      </c>
      <c r="E55" s="26" t="s">
        <v>53</v>
      </c>
      <c r="F55" s="5">
        <f>270</f>
        <v>270</v>
      </c>
      <c r="G55" s="27" t="s">
        <v>109</v>
      </c>
      <c r="H55" s="23"/>
    </row>
    <row r="56" spans="1:8" s="6" customFormat="1" ht="33" customHeight="1" x14ac:dyDescent="0.25">
      <c r="A56" s="35" t="s">
        <v>4</v>
      </c>
      <c r="B56" s="14">
        <v>9</v>
      </c>
      <c r="C56" s="14" t="s">
        <v>38</v>
      </c>
      <c r="D56" s="14" t="s">
        <v>39</v>
      </c>
      <c r="E56" s="14" t="s">
        <v>20</v>
      </c>
      <c r="F56" s="5">
        <v>14</v>
      </c>
      <c r="G56" s="16" t="s">
        <v>40</v>
      </c>
      <c r="H56" s="23"/>
    </row>
    <row r="57" spans="1:8" s="6" customFormat="1" ht="33" customHeight="1" x14ac:dyDescent="0.25">
      <c r="A57" s="36"/>
      <c r="B57" s="14">
        <v>13</v>
      </c>
      <c r="C57" s="14" t="s">
        <v>86</v>
      </c>
      <c r="D57" s="14" t="s">
        <v>87</v>
      </c>
      <c r="E57" s="14" t="s">
        <v>93</v>
      </c>
      <c r="F57" s="5">
        <v>23</v>
      </c>
      <c r="G57" s="16" t="s">
        <v>40</v>
      </c>
      <c r="H57" s="23"/>
    </row>
    <row r="58" spans="1:8" s="6" customFormat="1" ht="33" customHeight="1" x14ac:dyDescent="0.25">
      <c r="A58" s="36"/>
      <c r="B58" s="13">
        <v>20</v>
      </c>
      <c r="C58" s="13" t="s">
        <v>103</v>
      </c>
      <c r="D58" s="13" t="s">
        <v>104</v>
      </c>
      <c r="E58" s="15" t="s">
        <v>105</v>
      </c>
      <c r="F58" s="5">
        <v>6</v>
      </c>
      <c r="G58" s="13" t="s">
        <v>106</v>
      </c>
      <c r="H58" s="23"/>
    </row>
    <row r="59" spans="1:8" s="6" customFormat="1" ht="33" customHeight="1" x14ac:dyDescent="0.25">
      <c r="A59" s="36"/>
      <c r="B59" s="25">
        <v>22</v>
      </c>
      <c r="C59" s="25" t="s">
        <v>88</v>
      </c>
      <c r="D59" s="25" t="s">
        <v>57</v>
      </c>
      <c r="E59" s="25" t="s">
        <v>58</v>
      </c>
      <c r="F59" s="24">
        <v>180</v>
      </c>
      <c r="G59" s="27" t="s">
        <v>59</v>
      </c>
      <c r="H59" s="23"/>
    </row>
    <row r="60" spans="1:8" s="6" customFormat="1" ht="33" customHeight="1" x14ac:dyDescent="0.25">
      <c r="A60" s="37"/>
      <c r="B60" s="13">
        <v>23</v>
      </c>
      <c r="C60" s="13" t="s">
        <v>107</v>
      </c>
      <c r="D60" s="13" t="s">
        <v>108</v>
      </c>
      <c r="E60" s="15" t="s">
        <v>53</v>
      </c>
      <c r="F60" s="24">
        <f>270+240</f>
        <v>510</v>
      </c>
      <c r="G60" s="16" t="s">
        <v>109</v>
      </c>
      <c r="H60" s="23"/>
    </row>
    <row r="61" spans="1:8" s="6" customFormat="1" ht="33" customHeight="1" x14ac:dyDescent="0.25">
      <c r="A61" s="18" t="s">
        <v>96</v>
      </c>
      <c r="B61" s="14">
        <v>15</v>
      </c>
      <c r="C61" s="13" t="s">
        <v>94</v>
      </c>
      <c r="D61" s="13" t="s">
        <v>74</v>
      </c>
      <c r="E61" s="17" t="s">
        <v>53</v>
      </c>
      <c r="F61" s="5">
        <v>60</v>
      </c>
      <c r="G61" s="16" t="s">
        <v>95</v>
      </c>
      <c r="H61" s="23"/>
    </row>
    <row r="62" spans="1:8" s="6" customFormat="1" ht="33.75" customHeight="1" x14ac:dyDescent="0.25">
      <c r="A62" s="19" t="s">
        <v>68</v>
      </c>
      <c r="B62" s="16">
        <v>8</v>
      </c>
      <c r="C62" s="16" t="s">
        <v>35</v>
      </c>
      <c r="D62" s="13" t="s">
        <v>36</v>
      </c>
      <c r="E62" s="15" t="s">
        <v>20</v>
      </c>
      <c r="F62" s="22">
        <f>70+29</f>
        <v>99</v>
      </c>
      <c r="G62" s="13" t="s">
        <v>37</v>
      </c>
      <c r="H62" s="23" t="s">
        <v>119</v>
      </c>
    </row>
    <row r="63" spans="1:8" s="6" customFormat="1" ht="30.75" customHeight="1" x14ac:dyDescent="0.25">
      <c r="A63" s="20" t="s">
        <v>67</v>
      </c>
      <c r="B63" s="13">
        <v>8</v>
      </c>
      <c r="C63" s="13" t="s">
        <v>35</v>
      </c>
      <c r="D63" s="13" t="s">
        <v>36</v>
      </c>
      <c r="E63" s="15" t="s">
        <v>20</v>
      </c>
      <c r="F63" s="5">
        <v>70</v>
      </c>
      <c r="G63" s="13" t="s">
        <v>37</v>
      </c>
      <c r="H63" s="23"/>
    </row>
    <row r="64" spans="1:8" s="6" customFormat="1" ht="30" customHeight="1" x14ac:dyDescent="0.25">
      <c r="A64" s="21" t="s">
        <v>6</v>
      </c>
      <c r="B64" s="14">
        <v>3</v>
      </c>
      <c r="C64" s="14" t="s">
        <v>22</v>
      </c>
      <c r="D64" s="14" t="s">
        <v>23</v>
      </c>
      <c r="E64" s="13" t="s">
        <v>16</v>
      </c>
      <c r="F64" s="5">
        <v>14400</v>
      </c>
      <c r="G64" s="16" t="s">
        <v>17</v>
      </c>
      <c r="H64" s="23"/>
    </row>
    <row r="65" spans="1:8" s="6" customFormat="1" ht="31.5" customHeight="1" x14ac:dyDescent="0.25">
      <c r="A65" s="33" t="s">
        <v>5</v>
      </c>
      <c r="B65" s="13">
        <v>4</v>
      </c>
      <c r="C65" s="13" t="s">
        <v>14</v>
      </c>
      <c r="D65" s="13" t="s">
        <v>15</v>
      </c>
      <c r="E65" s="13" t="s">
        <v>16</v>
      </c>
      <c r="F65" s="5">
        <v>28000</v>
      </c>
      <c r="G65" s="16" t="s">
        <v>17</v>
      </c>
      <c r="H65" s="23"/>
    </row>
    <row r="66" spans="1:8" s="6" customFormat="1" ht="28.5" customHeight="1" x14ac:dyDescent="0.25">
      <c r="A66" s="33"/>
      <c r="B66" s="13">
        <v>25</v>
      </c>
      <c r="C66" s="13" t="s">
        <v>64</v>
      </c>
      <c r="D66" s="13" t="s">
        <v>65</v>
      </c>
      <c r="E66" s="13" t="s">
        <v>20</v>
      </c>
      <c r="F66" s="5">
        <v>1</v>
      </c>
      <c r="G66" s="16" t="s">
        <v>66</v>
      </c>
      <c r="H66" s="23"/>
    </row>
    <row r="67" spans="1:8" s="6" customFormat="1" ht="31.5" customHeight="1" x14ac:dyDescent="0.25">
      <c r="A67" s="16" t="s">
        <v>90</v>
      </c>
      <c r="B67" s="32">
        <v>7</v>
      </c>
      <c r="C67" s="32" t="s">
        <v>32</v>
      </c>
      <c r="D67" s="32" t="s">
        <v>33</v>
      </c>
      <c r="E67" s="32" t="s">
        <v>20</v>
      </c>
      <c r="F67" s="5">
        <v>65</v>
      </c>
      <c r="G67" s="16" t="s">
        <v>34</v>
      </c>
      <c r="H67" s="23"/>
    </row>
  </sheetData>
  <mergeCells count="8">
    <mergeCell ref="A65:A66"/>
    <mergeCell ref="A1:G2"/>
    <mergeCell ref="A24:A28"/>
    <mergeCell ref="A29:A49"/>
    <mergeCell ref="A56:A60"/>
    <mergeCell ref="A50:A55"/>
    <mergeCell ref="A14:A23"/>
    <mergeCell ref="A7:A13"/>
  </mergeCells>
  <pageMargins left="0.7" right="0.7" top="0.75" bottom="0.75" header="0.3" footer="0.3"/>
  <pageSetup paperSize="9" scale="49" orientation="portrait" horizontalDpi="4294967294" verticalDpi="4294967294" r:id="rId1"/>
  <rowBreaks count="1" manualBreakCount="1">
    <brk id="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kvartal</vt:lpstr>
      <vt:lpstr>'I kvartal'!Print_Area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2020-08-06T10:45:46Z</cp:lastPrinted>
  <dcterms:created xsi:type="dcterms:W3CDTF">2018-04-18T08:07:36Z</dcterms:created>
  <dcterms:modified xsi:type="dcterms:W3CDTF">2020-08-14T09:57:10Z</dcterms:modified>
</cp:coreProperties>
</file>