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Dr. postupci -at home\404-1-110-20-52- Retke bolesti\"/>
    </mc:Choice>
  </mc:AlternateContent>
  <bookViews>
    <workbookView xWindow="0" yWindow="0" windowWidth="28755" windowHeight="11970"/>
  </bookViews>
  <sheets>
    <sheet name="Predlog tehnicke specifikacij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F11" i="2" l="1"/>
  <c r="F12" i="2"/>
  <c r="H7" i="2" l="1"/>
  <c r="H18" i="2"/>
  <c r="H17" i="2"/>
  <c r="H16" i="2"/>
  <c r="H15" i="2"/>
  <c r="H14" i="2"/>
  <c r="H13" i="2"/>
  <c r="H12" i="2"/>
  <c r="H6" i="2"/>
  <c r="H19" i="2" l="1"/>
  <c r="H10" i="2"/>
  <c r="H11" i="2"/>
  <c r="H8" i="2"/>
  <c r="F9" i="2"/>
  <c r="H9" i="2" s="1"/>
  <c r="F8" i="2"/>
  <c r="F5" i="2"/>
  <c r="H5" i="2" s="1"/>
  <c r="F4" i="2"/>
  <c r="H4" i="2" s="1"/>
  <c r="H21" i="2" s="1"/>
</calcChain>
</file>

<file path=xl/sharedStrings.xml><?xml version="1.0" encoding="utf-8"?>
<sst xmlns="http://schemas.openxmlformats.org/spreadsheetml/2006/main" count="78" uniqueCount="49">
  <si>
    <t>tableta</t>
  </si>
  <si>
    <t>10 mg</t>
  </si>
  <si>
    <t>5 mg</t>
  </si>
  <si>
    <t>film tableta</t>
  </si>
  <si>
    <t>1 mg</t>
  </si>
  <si>
    <t>1,5 mg</t>
  </si>
  <si>
    <t>2 mg</t>
  </si>
  <si>
    <t>2,5 mg</t>
  </si>
  <si>
    <t>macitentan 10mg, za lečenje plućne arterijske hipertenzije</t>
  </si>
  <si>
    <t>ambrisentan 5 mg</t>
  </si>
  <si>
    <t>ambrisentan 10 mg</t>
  </si>
  <si>
    <t>Партија</t>
  </si>
  <si>
    <t>Назив партије</t>
  </si>
  <si>
    <t>Фармацеутски облик</t>
  </si>
  <si>
    <t>Jачина лека</t>
  </si>
  <si>
    <t>Јединица мере</t>
  </si>
  <si>
    <t xml:space="preserve">Количина </t>
  </si>
  <si>
    <t>Процењена јединична цена</t>
  </si>
  <si>
    <t>Процењена вредност по партијама без ПДВ-а</t>
  </si>
  <si>
    <t>5,8 mg</t>
  </si>
  <si>
    <t>metreleptin</t>
  </si>
  <si>
    <t xml:space="preserve">prašak  za rastvor za injekciju </t>
  </si>
  <si>
    <t>kutija</t>
  </si>
  <si>
    <t>300 mg</t>
  </si>
  <si>
    <t xml:space="preserve">rastvor za injekciju </t>
  </si>
  <si>
    <t>lanadelumab</t>
  </si>
  <si>
    <t>1600 mcg</t>
  </si>
  <si>
    <t xml:space="preserve"> 200 mcg</t>
  </si>
  <si>
    <t>400 mcg</t>
  </si>
  <si>
    <t>600 mcg</t>
  </si>
  <si>
    <t>800mcg</t>
  </si>
  <si>
    <t>1000 mcg</t>
  </si>
  <si>
    <t>1200 mcg</t>
  </si>
  <si>
    <t>1400mcg</t>
  </si>
  <si>
    <t>bočica</t>
  </si>
  <si>
    <t>riociguat 1 mg 
za lečenje plućne 
arterijske hipertenzije</t>
  </si>
  <si>
    <t>riociguat 1,5 mg 
za lečenje plućne 
arterijske hipertenzije</t>
  </si>
  <si>
    <t>riociguat  2 mg 
za lečenje plućne 
arterijske hipertenzije</t>
  </si>
  <si>
    <t>riociguat  2,5 mg 
za lečenje plućne
 arterijske hipertenzije</t>
  </si>
  <si>
    <t>selexipag 200 mcg
za lečenje plućne 
arterijske hipertenzije</t>
  </si>
  <si>
    <t>selexipag 400 mcg
za lečenje plućne
 arterijske hipertenzije</t>
  </si>
  <si>
    <t>selexipag 600 mcg
za lečenje plućne 
arterijske hipertenzije</t>
  </si>
  <si>
    <t>selexipag 800mcg
za lečenje plućne 
arterijske hipertenzije</t>
  </si>
  <si>
    <t>selexipag 1000 mcg 
za lečenje plućne
 arterijske hipertenzije</t>
  </si>
  <si>
    <t>selexipag 1200 mcg
za lečenje plućne 
arterijske hipertenzije</t>
  </si>
  <si>
    <t>selexipag 1400mcg
za lečenje plućne 
arterijske hipertenzije</t>
  </si>
  <si>
    <t>selexipag 1600 mcg 
za lečenje plućne
 arterijske hipertenzije</t>
  </si>
  <si>
    <t>Укупна процењена вредност јавне набавке без ПДВ-а</t>
  </si>
  <si>
    <t>ПРИЛОГ Б КОНКУРСНЕ ДОКУМЕНТАЦИЈЕ - ТЕХНИЧКА СПЕЦИФИКАЦИЈА/СПИСАК ПАРТИЈА
ЈАВНА НАБАВКА: ЛЕКОВИ ЗА ЛЕЧЕЊЕ РЕТКИХ БОЛЕСТИ
ЈН бр. 404-1-110/20-52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</si>
</sst>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</cellXfs>
  <cellStyles count="6">
    <cellStyle name="Comma [0] 2" xfId="5"/>
    <cellStyle name="Normal" xfId="0" builtinId="0"/>
    <cellStyle name="Normal 13" xfId="1"/>
    <cellStyle name="Normal 2 15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zoomScaleSheetLayoutView="100" workbookViewId="0">
      <selection activeCell="K6" sqref="K6:L6"/>
    </sheetView>
  </sheetViews>
  <sheetFormatPr defaultRowHeight="15" x14ac:dyDescent="0.25"/>
  <cols>
    <col min="1" max="1" width="9.28515625" style="2" bestFit="1" customWidth="1"/>
    <col min="2" max="2" width="19.7109375" style="3" customWidth="1"/>
    <col min="3" max="3" width="14.7109375" style="2" customWidth="1"/>
    <col min="4" max="4" width="11.7109375" style="2" customWidth="1"/>
    <col min="5" max="5" width="9.140625" style="4"/>
    <col min="6" max="6" width="9.28515625" style="2" bestFit="1" customWidth="1"/>
    <col min="7" max="7" width="13.140625" bestFit="1" customWidth="1"/>
    <col min="8" max="8" width="20.7109375" bestFit="1" customWidth="1"/>
  </cols>
  <sheetData>
    <row r="1" spans="1:8" ht="54" customHeight="1" x14ac:dyDescent="0.25">
      <c r="A1" s="23" t="s">
        <v>48</v>
      </c>
      <c r="B1" s="24"/>
      <c r="C1" s="24"/>
      <c r="D1" s="24"/>
      <c r="E1" s="24"/>
      <c r="F1" s="24"/>
      <c r="G1" s="24"/>
      <c r="H1" s="24"/>
    </row>
    <row r="3" spans="1:8" ht="36" x14ac:dyDescent="0.2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7" t="s">
        <v>16</v>
      </c>
      <c r="G3" s="8" t="s">
        <v>17</v>
      </c>
      <c r="H3" s="8" t="s">
        <v>18</v>
      </c>
    </row>
    <row r="4" spans="1:8" ht="48" customHeight="1" x14ac:dyDescent="0.25">
      <c r="A4" s="9">
        <v>1</v>
      </c>
      <c r="B4" s="10" t="s">
        <v>35</v>
      </c>
      <c r="C4" s="10" t="s">
        <v>3</v>
      </c>
      <c r="D4" s="11" t="s">
        <v>4</v>
      </c>
      <c r="E4" s="10" t="s">
        <v>0</v>
      </c>
      <c r="F4" s="12">
        <f>1890+840+168</f>
        <v>2898</v>
      </c>
      <c r="G4" s="13">
        <v>3300.71</v>
      </c>
      <c r="H4" s="14">
        <f>F4*G4</f>
        <v>9565457.5800000001</v>
      </c>
    </row>
    <row r="5" spans="1:8" ht="36" x14ac:dyDescent="0.25">
      <c r="A5" s="9">
        <v>2</v>
      </c>
      <c r="B5" s="10" t="s">
        <v>36</v>
      </c>
      <c r="C5" s="10" t="s">
        <v>3</v>
      </c>
      <c r="D5" s="11" t="s">
        <v>5</v>
      </c>
      <c r="E5" s="10" t="s">
        <v>0</v>
      </c>
      <c r="F5" s="12">
        <f>1050+504</f>
        <v>1554</v>
      </c>
      <c r="G5" s="13">
        <v>3300.71</v>
      </c>
      <c r="H5" s="14">
        <f>F5*G4</f>
        <v>5129303.34</v>
      </c>
    </row>
    <row r="6" spans="1:8" ht="36" x14ac:dyDescent="0.25">
      <c r="A6" s="9">
        <v>3</v>
      </c>
      <c r="B6" s="10" t="s">
        <v>37</v>
      </c>
      <c r="C6" s="10" t="s">
        <v>3</v>
      </c>
      <c r="D6" s="11" t="s">
        <v>6</v>
      </c>
      <c r="E6" s="10" t="s">
        <v>0</v>
      </c>
      <c r="F6" s="12">
        <v>756</v>
      </c>
      <c r="G6" s="13">
        <v>3300.71</v>
      </c>
      <c r="H6" s="14">
        <f>F6*G4</f>
        <v>2495336.7600000002</v>
      </c>
    </row>
    <row r="7" spans="1:8" ht="36" x14ac:dyDescent="0.25">
      <c r="A7" s="9">
        <v>4</v>
      </c>
      <c r="B7" s="10" t="s">
        <v>38</v>
      </c>
      <c r="C7" s="10" t="s">
        <v>3</v>
      </c>
      <c r="D7" s="11" t="s">
        <v>7</v>
      </c>
      <c r="E7" s="10" t="s">
        <v>0</v>
      </c>
      <c r="F7" s="12">
        <v>840</v>
      </c>
      <c r="G7" s="13">
        <v>3300.71</v>
      </c>
      <c r="H7" s="14">
        <f>F7*G4</f>
        <v>2772596.4</v>
      </c>
    </row>
    <row r="8" spans="1:8" ht="21" customHeight="1" x14ac:dyDescent="0.25">
      <c r="A8" s="9">
        <v>5</v>
      </c>
      <c r="B8" s="15" t="s">
        <v>9</v>
      </c>
      <c r="C8" s="16" t="s">
        <v>3</v>
      </c>
      <c r="D8" s="16" t="s">
        <v>2</v>
      </c>
      <c r="E8" s="16" t="s">
        <v>0</v>
      </c>
      <c r="F8" s="12">
        <f>120+900+180</f>
        <v>1200</v>
      </c>
      <c r="G8" s="14">
        <v>8921.24</v>
      </c>
      <c r="H8" s="14">
        <f>F8*G8</f>
        <v>10705488</v>
      </c>
    </row>
    <row r="9" spans="1:8" ht="25.5" customHeight="1" x14ac:dyDescent="0.25">
      <c r="A9" s="9">
        <v>6</v>
      </c>
      <c r="B9" s="15" t="s">
        <v>10</v>
      </c>
      <c r="C9" s="16" t="s">
        <v>3</v>
      </c>
      <c r="D9" s="16" t="s">
        <v>1</v>
      </c>
      <c r="E9" s="16" t="s">
        <v>0</v>
      </c>
      <c r="F9" s="12">
        <f>240+1080+180</f>
        <v>1500</v>
      </c>
      <c r="G9" s="14">
        <v>8921.24</v>
      </c>
      <c r="H9" s="14">
        <f t="shared" ref="H9:H19" si="0">F9*G9</f>
        <v>13381860</v>
      </c>
    </row>
    <row r="10" spans="1:8" ht="36" x14ac:dyDescent="0.25">
      <c r="A10" s="9">
        <v>7</v>
      </c>
      <c r="B10" s="17" t="s">
        <v>8</v>
      </c>
      <c r="C10" s="16" t="s">
        <v>3</v>
      </c>
      <c r="D10" s="16" t="s">
        <v>1</v>
      </c>
      <c r="E10" s="16" t="s">
        <v>0</v>
      </c>
      <c r="F10" s="12">
        <v>1200</v>
      </c>
      <c r="G10" s="14">
        <v>9142.6200000000008</v>
      </c>
      <c r="H10" s="14">
        <f t="shared" si="0"/>
        <v>10971144.000000002</v>
      </c>
    </row>
    <row r="11" spans="1:8" ht="34.5" customHeight="1" x14ac:dyDescent="0.25">
      <c r="A11" s="9">
        <v>8</v>
      </c>
      <c r="B11" s="18" t="s">
        <v>39</v>
      </c>
      <c r="C11" s="18" t="s">
        <v>3</v>
      </c>
      <c r="D11" s="17" t="s">
        <v>27</v>
      </c>
      <c r="E11" s="18" t="s">
        <v>0</v>
      </c>
      <c r="F11" s="19">
        <f>1200-240</f>
        <v>960</v>
      </c>
      <c r="G11" s="20">
        <v>8060.12</v>
      </c>
      <c r="H11" s="14">
        <f t="shared" si="0"/>
        <v>7737715.2000000002</v>
      </c>
    </row>
    <row r="12" spans="1:8" ht="36" x14ac:dyDescent="0.25">
      <c r="A12" s="9">
        <v>9</v>
      </c>
      <c r="B12" s="18" t="s">
        <v>40</v>
      </c>
      <c r="C12" s="18" t="s">
        <v>3</v>
      </c>
      <c r="D12" s="17" t="s">
        <v>28</v>
      </c>
      <c r="E12" s="18" t="s">
        <v>0</v>
      </c>
      <c r="F12" s="19">
        <f>600-120</f>
        <v>480</v>
      </c>
      <c r="G12" s="20">
        <v>8060.12</v>
      </c>
      <c r="H12" s="14">
        <f t="shared" si="0"/>
        <v>3868857.6</v>
      </c>
    </row>
    <row r="13" spans="1:8" ht="36" x14ac:dyDescent="0.25">
      <c r="A13" s="9">
        <v>10</v>
      </c>
      <c r="B13" s="18" t="s">
        <v>41</v>
      </c>
      <c r="C13" s="18" t="s">
        <v>3</v>
      </c>
      <c r="D13" s="17" t="s">
        <v>29</v>
      </c>
      <c r="E13" s="18" t="s">
        <v>0</v>
      </c>
      <c r="F13" s="12">
        <v>60</v>
      </c>
      <c r="G13" s="20">
        <v>8060.12</v>
      </c>
      <c r="H13" s="14">
        <f t="shared" si="0"/>
        <v>483607.2</v>
      </c>
    </row>
    <row r="14" spans="1:8" ht="36" x14ac:dyDescent="0.25">
      <c r="A14" s="9">
        <v>11</v>
      </c>
      <c r="B14" s="18" t="s">
        <v>42</v>
      </c>
      <c r="C14" s="18" t="s">
        <v>3</v>
      </c>
      <c r="D14" s="17" t="s">
        <v>30</v>
      </c>
      <c r="E14" s="18" t="s">
        <v>0</v>
      </c>
      <c r="F14" s="12">
        <v>60</v>
      </c>
      <c r="G14" s="20">
        <v>8060.12</v>
      </c>
      <c r="H14" s="14">
        <f t="shared" si="0"/>
        <v>483607.2</v>
      </c>
    </row>
    <row r="15" spans="1:8" ht="36" x14ac:dyDescent="0.25">
      <c r="A15" s="9">
        <v>12</v>
      </c>
      <c r="B15" s="18" t="s">
        <v>43</v>
      </c>
      <c r="C15" s="18" t="s">
        <v>3</v>
      </c>
      <c r="D15" s="17" t="s">
        <v>31</v>
      </c>
      <c r="E15" s="18" t="s">
        <v>0</v>
      </c>
      <c r="F15" s="12">
        <v>60</v>
      </c>
      <c r="G15" s="20">
        <v>8060.12</v>
      </c>
      <c r="H15" s="14">
        <f t="shared" si="0"/>
        <v>483607.2</v>
      </c>
    </row>
    <row r="16" spans="1:8" ht="36" x14ac:dyDescent="0.25">
      <c r="A16" s="9">
        <v>13</v>
      </c>
      <c r="B16" s="18" t="s">
        <v>44</v>
      </c>
      <c r="C16" s="18" t="s">
        <v>3</v>
      </c>
      <c r="D16" s="17" t="s">
        <v>32</v>
      </c>
      <c r="E16" s="18" t="s">
        <v>0</v>
      </c>
      <c r="F16" s="12">
        <v>60</v>
      </c>
      <c r="G16" s="20">
        <v>8060.12</v>
      </c>
      <c r="H16" s="14">
        <f t="shared" si="0"/>
        <v>483607.2</v>
      </c>
    </row>
    <row r="17" spans="1:8" ht="36" x14ac:dyDescent="0.25">
      <c r="A17" s="9">
        <v>14</v>
      </c>
      <c r="B17" s="18" t="s">
        <v>45</v>
      </c>
      <c r="C17" s="18" t="s">
        <v>3</v>
      </c>
      <c r="D17" s="17" t="s">
        <v>33</v>
      </c>
      <c r="E17" s="18" t="s">
        <v>0</v>
      </c>
      <c r="F17" s="12">
        <v>60</v>
      </c>
      <c r="G17" s="20">
        <v>8060.12</v>
      </c>
      <c r="H17" s="14">
        <f t="shared" si="0"/>
        <v>483607.2</v>
      </c>
    </row>
    <row r="18" spans="1:8" ht="36" x14ac:dyDescent="0.25">
      <c r="A18" s="9">
        <v>15</v>
      </c>
      <c r="B18" s="18" t="s">
        <v>46</v>
      </c>
      <c r="C18" s="18" t="s">
        <v>3</v>
      </c>
      <c r="D18" s="17" t="s">
        <v>26</v>
      </c>
      <c r="E18" s="18" t="s">
        <v>0</v>
      </c>
      <c r="F18" s="12">
        <v>60</v>
      </c>
      <c r="G18" s="20">
        <v>8060.12</v>
      </c>
      <c r="H18" s="14">
        <f>F18*G18</f>
        <v>483607.2</v>
      </c>
    </row>
    <row r="19" spans="1:8" ht="36" x14ac:dyDescent="0.25">
      <c r="A19" s="9">
        <v>16</v>
      </c>
      <c r="B19" s="17" t="s">
        <v>20</v>
      </c>
      <c r="C19" s="17" t="s">
        <v>21</v>
      </c>
      <c r="D19" s="1" t="s">
        <v>19</v>
      </c>
      <c r="E19" s="17" t="s">
        <v>22</v>
      </c>
      <c r="F19" s="21">
        <v>2</v>
      </c>
      <c r="G19" s="22">
        <v>3300520.41</v>
      </c>
      <c r="H19" s="14">
        <f t="shared" si="0"/>
        <v>6601040.8200000003</v>
      </c>
    </row>
    <row r="20" spans="1:8" ht="24" x14ac:dyDescent="0.25">
      <c r="A20" s="9">
        <v>17</v>
      </c>
      <c r="B20" s="17" t="s">
        <v>25</v>
      </c>
      <c r="C20" s="17" t="s">
        <v>24</v>
      </c>
      <c r="D20" s="17" t="s">
        <v>23</v>
      </c>
      <c r="E20" s="17" t="s">
        <v>34</v>
      </c>
      <c r="F20" s="21">
        <v>12</v>
      </c>
      <c r="G20" s="22">
        <v>1623649.2</v>
      </c>
      <c r="H20" s="14">
        <f>F20*G20</f>
        <v>19483790.399999999</v>
      </c>
    </row>
    <row r="21" spans="1:8" ht="27" customHeight="1" x14ac:dyDescent="0.25">
      <c r="A21" s="25" t="s">
        <v>47</v>
      </c>
      <c r="B21" s="25"/>
      <c r="C21" s="25"/>
      <c r="D21" s="25"/>
      <c r="E21" s="25"/>
      <c r="F21" s="25"/>
      <c r="G21" s="25"/>
      <c r="H21" s="5">
        <f>SUM(H4:H20)</f>
        <v>95614233.300000012</v>
      </c>
    </row>
  </sheetData>
  <mergeCells count="2">
    <mergeCell ref="A21:G21"/>
    <mergeCell ref="A1:H1"/>
  </mergeCells>
  <pageMargins left="0.7" right="0.7" top="0.75" bottom="0.75" header="0.3" footer="0.3"/>
  <pageSetup paperSize="9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Predlog tehnicke specifikacije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Ivana Antic</cp:lastModifiedBy>
  <cp:lastPrinted>2020-07-06T13:23:58Z</cp:lastPrinted>
  <dcterms:created xsi:type="dcterms:W3CDTF">2019-06-11T07:04:55Z</dcterms:created>
  <dcterms:modified xsi:type="dcterms:W3CDTF">2020-07-28T09:24:03Z</dcterms:modified>
</cp:coreProperties>
</file>