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<sst xmlns="http://schemas.openxmlformats.org/spreadsheetml/2006/main" count="72" uniqueCount="70">
  <si>
    <t>ЈКЛ</t>
  </si>
  <si>
    <t>Фармацеутски облик</t>
  </si>
  <si>
    <t>Јединица мере</t>
  </si>
  <si>
    <t xml:space="preserve">Јединична процењена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</si>
  <si>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</si>
  <si>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</si>
  <si>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</si>
  <si>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ИЗНОС ПДВ-А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</si>
  <si>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</si>
  <si>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</si>
  <si>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</si>
  <si>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</si>
  <si>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</si>
  <si>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</si>
  <si>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</si>
  <si>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</si>
  <si>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</si>
  <si>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</si>
  <si>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</si>
  <si>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</si>
  <si>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</si>
  <si>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</si>
  <si>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</si>
  <si>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</si>
  <si>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</si>
  <si>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</si>
  <si>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</si>
  <si>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</si>
  <si>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</si>
  <si>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</si>
  <si>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</si>
  <si>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</si>
  <si>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VEGA D.O.O.</t>
  </si>
  <si>
    <t>Hemofarm a.d.</t>
  </si>
  <si>
    <t>barijum sulfat 1 g/ml</t>
  </si>
  <si>
    <t>BARIJUM SULFAT</t>
  </si>
  <si>
    <t>Hemofarm d.o.o</t>
  </si>
  <si>
    <t>prašak za koncentrat za rastvor za infuziju</t>
  </si>
  <si>
    <t>50 mg</t>
  </si>
  <si>
    <t>1000 mg</t>
  </si>
  <si>
    <t>1 g/ml</t>
  </si>
  <si>
    <t>bočica staklena</t>
  </si>
  <si>
    <t>bočica staklena/ bočica</t>
  </si>
  <si>
    <t>ml</t>
  </si>
  <si>
    <t>ЗАШТИЋЕНО ИМЕ ЛЕКА</t>
  </si>
  <si>
    <t>НАЗИВ ПРОИЗВОЂАЧА ЛЕКА</t>
  </si>
  <si>
    <t>Јачина/
Концентрација лека</t>
  </si>
  <si>
    <t xml:space="preserve">Количина </t>
  </si>
  <si>
    <t>Јeдинична цена</t>
  </si>
  <si>
    <t>cefepim 1000 mg</t>
  </si>
  <si>
    <t>CEFIM</t>
  </si>
  <si>
    <t>prašak za rastvor za injekciju/infuziju</t>
  </si>
  <si>
    <t>kaspofungin 50 mg</t>
  </si>
  <si>
    <t>0327565 , 0327566</t>
  </si>
  <si>
    <t>DALVOCANS , KASPOFUNGIN PHARMAS</t>
  </si>
  <si>
    <t xml:space="preserve">Alvogen Pharma d.o.o.;
Pharmathen SA  ,  Pharmadox Healthcare Ltd.;
Galenicum Health, SL;
SAG Manufacturing, S.L.U
</t>
  </si>
  <si>
    <t>prašak za rastvor za infuziju/ prašak za koncentrat za rastvor za infuziju</t>
  </si>
  <si>
    <t>kaspofungin 70 mg</t>
  </si>
  <si>
    <t>DALVOCANS</t>
  </si>
  <si>
    <t>Alvogen Pharma d.o.o.;Pharmathen SA</t>
  </si>
  <si>
    <t>70 mg</t>
  </si>
  <si>
    <t>oralna/ rektalna suspenzija</t>
  </si>
  <si>
    <t>0321630</t>
  </si>
  <si>
    <t>0327564</t>
  </si>
  <si>
    <t>КПП</t>
  </si>
  <si>
    <t>3192101</t>
  </si>
  <si>
    <t>404-1-110/19-3</t>
  </si>
  <si>
    <t>Лекови са Листе Б Листе лекова за период од 6 (шест) месеци</t>
  </si>
  <si>
    <t>УКУПНА ВРЕДНОСТ  БЕЗ ПДВ-А</t>
  </si>
  <si>
    <t>УКУПНА ВРЕДНОСТ  СА ПДВ-ОМ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</si>
</sst>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7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Calibri"/>
      <family val="2"/>
    </font>
    <font>
      <b/>
      <sz val="7.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vertical="center" wrapText="1"/>
    </xf>
    <xf numFmtId="4" fontId="53" fillId="0" borderId="13" xfId="0" applyNumberFormat="1" applyFont="1" applyFill="1" applyBorder="1" applyAlignment="1">
      <alignment vertical="center" wrapText="1"/>
    </xf>
    <xf numFmtId="3" fontId="53" fillId="0" borderId="14" xfId="0" applyNumberFormat="1" applyFont="1" applyFill="1" applyBorder="1" applyAlignment="1">
      <alignment vertical="center" wrapText="1"/>
    </xf>
    <xf numFmtId="3" fontId="53" fillId="0" borderId="12" xfId="0" applyNumberFormat="1" applyFont="1" applyFill="1" applyBorder="1" applyAlignment="1">
      <alignment vertical="center" wrapText="1"/>
    </xf>
    <xf numFmtId="3" fontId="53" fillId="0" borderId="15" xfId="0" applyNumberFormat="1" applyFont="1" applyFill="1" applyBorder="1" applyAlignment="1">
      <alignment vertical="center" wrapText="1"/>
    </xf>
    <xf numFmtId="4" fontId="50" fillId="0" borderId="0" xfId="0" applyNumberFormat="1" applyFont="1" applyAlignment="1">
      <alignment/>
    </xf>
    <xf numFmtId="0" fontId="45" fillId="0" borderId="0" xfId="0" applyFont="1" applyAlignment="1">
      <alignment horizontal="center" vertical="center" wrapText="1"/>
    </xf>
    <xf numFmtId="3" fontId="54" fillId="0" borderId="10" xfId="0" applyNumberFormat="1" applyFont="1" applyFill="1" applyBorder="1" applyAlignment="1">
      <alignment horizontal="center" vertical="center" wrapText="1"/>
    </xf>
    <xf numFmtId="4" fontId="51" fillId="0" borderId="10" xfId="58" applyNumberFormat="1" applyFont="1" applyFill="1" applyBorder="1" applyAlignment="1">
      <alignment horizontal="center" vertical="center" wrapText="1"/>
      <protection/>
    </xf>
    <xf numFmtId="0" fontId="2" fillId="33" borderId="10" xfId="58" applyFont="1" applyFill="1" applyBorder="1" applyAlignment="1">
      <alignment horizontal="center" vertical="center" wrapText="1"/>
      <protection/>
    </xf>
    <xf numFmtId="0" fontId="52" fillId="0" borderId="10" xfId="58" applyFont="1" applyBorder="1" applyAlignment="1">
      <alignment horizontal="center" vertical="center" wrapText="1"/>
      <protection/>
    </xf>
    <xf numFmtId="49" fontId="45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" fontId="45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3" fontId="55" fillId="0" borderId="10" xfId="0" applyNumberFormat="1" applyFont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/>
    </xf>
    <xf numFmtId="4" fontId="57" fillId="0" borderId="10" xfId="0" applyNumberFormat="1" applyFont="1" applyBorder="1" applyAlignment="1">
      <alignment horizontal="center" vertical="center"/>
    </xf>
    <xf numFmtId="4" fontId="57" fillId="0" borderId="10" xfId="0" applyNumberFormat="1" applyFont="1" applyBorder="1" applyAlignment="1">
      <alignment vertical="center"/>
    </xf>
    <xf numFmtId="49" fontId="55" fillId="0" borderId="10" xfId="0" applyNumberFormat="1" applyFont="1" applyBorder="1" applyAlignment="1">
      <alignment horizontal="center" vertical="center" wrapText="1"/>
    </xf>
    <xf numFmtId="4" fontId="56" fillId="0" borderId="16" xfId="0" applyNumberFormat="1" applyFont="1" applyBorder="1" applyAlignment="1">
      <alignment horizontal="center" vertical="center"/>
    </xf>
    <xf numFmtId="4" fontId="56" fillId="34" borderId="17" xfId="0" applyNumberFormat="1" applyFont="1" applyFill="1" applyBorder="1" applyAlignment="1">
      <alignment horizontal="center" vertical="center"/>
    </xf>
    <xf numFmtId="4" fontId="55" fillId="34" borderId="10" xfId="0" applyNumberFormat="1" applyFont="1" applyFill="1" applyBorder="1" applyAlignment="1">
      <alignment horizontal="center" vertical="center" wrapText="1"/>
    </xf>
    <xf numFmtId="0" fontId="55" fillId="34" borderId="0" xfId="0" applyFont="1" applyFill="1" applyAlignment="1">
      <alignment horizontal="center" vertical="center"/>
    </xf>
    <xf numFmtId="4" fontId="56" fillId="34" borderId="10" xfId="0" applyNumberFormat="1" applyFont="1" applyFill="1" applyBorder="1" applyAlignment="1">
      <alignment horizontal="center" vertical="center" wrapText="1"/>
    </xf>
    <xf numFmtId="4" fontId="57" fillId="0" borderId="10" xfId="0" applyNumberFormat="1" applyFont="1" applyBorder="1" applyAlignment="1">
      <alignment horizontal="right" vertical="center"/>
    </xf>
    <xf numFmtId="4" fontId="58" fillId="0" borderId="10" xfId="0" applyNumberFormat="1" applyFont="1" applyBorder="1" applyAlignment="1">
      <alignment vertical="center"/>
    </xf>
    <xf numFmtId="0" fontId="59" fillId="34" borderId="10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/>
    </xf>
    <xf numFmtId="3" fontId="56" fillId="34" borderId="10" xfId="0" applyNumberFormat="1" applyFont="1" applyFill="1" applyBorder="1" applyAlignment="1">
      <alignment horizontal="center" vertical="center"/>
    </xf>
    <xf numFmtId="3" fontId="57" fillId="34" borderId="10" xfId="0" applyNumberFormat="1" applyFont="1" applyFill="1" applyBorder="1" applyAlignment="1">
      <alignment horizontal="center" vertical="center"/>
    </xf>
    <xf numFmtId="0" fontId="58" fillId="35" borderId="10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7" fillId="0" borderId="10" xfId="0" applyFont="1" applyBorder="1" applyAlignment="1">
      <alignment horizontal="right" vertical="center"/>
    </xf>
    <xf numFmtId="0" fontId="58" fillId="0" borderId="10" xfId="0" applyFont="1" applyBorder="1" applyAlignment="1">
      <alignment horizontal="right" vertical="center"/>
    </xf>
    <xf numFmtId="4" fontId="58" fillId="34" borderId="10" xfId="0" applyNumberFormat="1" applyFont="1" applyFill="1" applyBorder="1" applyAlignment="1">
      <alignment horizontal="center" vertical="center" wrapText="1"/>
    </xf>
    <xf numFmtId="4" fontId="58" fillId="36" borderId="10" xfId="0" applyNumberFormat="1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4" fontId="53" fillId="33" borderId="14" xfId="0" applyNumberFormat="1" applyFont="1" applyFill="1" applyBorder="1" applyAlignment="1">
      <alignment horizontal="center" vertical="center" wrapText="1"/>
    </xf>
    <xf numFmtId="4" fontId="53" fillId="33" borderId="18" xfId="0" applyNumberFormat="1" applyFont="1" applyFill="1" applyBorder="1" applyAlignment="1">
      <alignment horizontal="center" vertical="center" wrapText="1"/>
    </xf>
    <xf numFmtId="4" fontId="53" fillId="33" borderId="15" xfId="0" applyNumberFormat="1" applyFont="1" applyFill="1" applyBorder="1" applyAlignment="1">
      <alignment horizontal="center" vertical="center" wrapText="1"/>
    </xf>
    <xf numFmtId="4" fontId="56" fillId="37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E27" sqref="E27"/>
    </sheetView>
  </sheetViews>
  <sheetFormatPr defaultColWidth="9.140625" defaultRowHeight="15"/>
  <cols>
    <col min="1" max="1" width="8.421875" style="20" customWidth="1"/>
    <col min="2" max="2" width="14.140625" style="20" customWidth="1"/>
    <col min="3" max="3" width="14.140625" style="28" customWidth="1"/>
    <col min="4" max="4" width="10.28125" style="25" customWidth="1"/>
    <col min="5" max="5" width="15.7109375" style="2" customWidth="1"/>
    <col min="6" max="6" width="20.28125" style="2" bestFit="1" customWidth="1"/>
    <col min="7" max="7" width="15.57421875" style="2" bestFit="1" customWidth="1"/>
    <col min="8" max="8" width="10.28125" style="2" customWidth="1"/>
    <col min="9" max="9" width="10.00390625" style="2" customWidth="1"/>
    <col min="10" max="10" width="10.8515625" style="2" customWidth="1"/>
    <col min="11" max="11" width="11.00390625" style="27" customWidth="1"/>
    <col min="12" max="12" width="11.57421875" style="27" hidden="1" customWidth="1"/>
    <col min="13" max="13" width="13.421875" style="27" hidden="1" customWidth="1"/>
    <col min="14" max="14" width="15.140625" style="27" customWidth="1"/>
    <col min="15" max="15" width="14.421875" style="28" hidden="1" customWidth="1"/>
    <col min="16" max="16384" width="9.140625" style="2" customWidth="1"/>
  </cols>
  <sheetData>
    <row r="1" spans="3:15" s="26" customFormat="1" ht="12.75">
      <c r="C1" s="28"/>
      <c r="D1" s="25"/>
      <c r="K1" s="27"/>
      <c r="L1" s="27"/>
      <c r="M1" s="27"/>
      <c r="N1" s="27"/>
      <c r="O1" s="28"/>
    </row>
    <row r="2" spans="1:14" ht="12.75" customHeight="1">
      <c r="A2" s="49" t="s">
        <v>31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2.75" customHeight="1">
      <c r="A3" s="49" t="s">
        <v>32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5" ht="12.75" hidden="1">
      <c r="N5" s="27">
        <v>0.1</v>
      </c>
    </row>
    <row r="9" spans="1:15" ht="45" customHeight="1">
      <c r="A9" s="46" t="s">
        <v>29</v>
      </c>
      <c r="B9" s="46" t="s">
        <v>30</v>
      </c>
      <c r="C9" s="46" t="s">
        <v>64</v>
      </c>
      <c r="D9" s="47" t="s">
        <v>0</v>
      </c>
      <c r="E9" s="47" t="s">
        <v>44</v>
      </c>
      <c r="F9" s="47" t="s">
        <v>45</v>
      </c>
      <c r="G9" s="46" t="s">
        <v>1</v>
      </c>
      <c r="H9" s="46" t="s">
        <v>46</v>
      </c>
      <c r="I9" s="46" t="s">
        <v>2</v>
      </c>
      <c r="J9" s="46" t="s">
        <v>47</v>
      </c>
      <c r="K9" s="47" t="s">
        <v>48</v>
      </c>
      <c r="L9" s="48" t="s">
        <v>3</v>
      </c>
      <c r="M9" s="52" t="s">
        <v>4</v>
      </c>
      <c r="N9" s="53" t="s">
        <v>5</v>
      </c>
      <c r="O9" s="54" t="s">
        <v>6</v>
      </c>
    </row>
    <row r="10" spans="1:15" ht="24.75" customHeight="1">
      <c r="A10" s="46"/>
      <c r="B10" s="46"/>
      <c r="C10" s="46"/>
      <c r="D10" s="47"/>
      <c r="E10" s="47"/>
      <c r="F10" s="47"/>
      <c r="G10" s="46"/>
      <c r="H10" s="46"/>
      <c r="I10" s="46"/>
      <c r="J10" s="46"/>
      <c r="K10" s="47"/>
      <c r="L10" s="48"/>
      <c r="M10" s="52"/>
      <c r="N10" s="53"/>
      <c r="O10" s="54"/>
    </row>
    <row r="11" spans="1:15" ht="33.75">
      <c r="A11" s="29">
        <v>10</v>
      </c>
      <c r="B11" s="29" t="s">
        <v>49</v>
      </c>
      <c r="C11" s="29"/>
      <c r="D11" s="34" t="s">
        <v>62</v>
      </c>
      <c r="E11" s="29" t="s">
        <v>50</v>
      </c>
      <c r="F11" s="29" t="s">
        <v>33</v>
      </c>
      <c r="G11" s="29" t="s">
        <v>51</v>
      </c>
      <c r="H11" s="29" t="s">
        <v>39</v>
      </c>
      <c r="I11" s="29" t="s">
        <v>42</v>
      </c>
      <c r="J11" s="30"/>
      <c r="K11" s="31">
        <v>489</v>
      </c>
      <c r="L11" s="36">
        <v>516.2</v>
      </c>
      <c r="M11" s="39">
        <f>J11*L11</f>
        <v>0</v>
      </c>
      <c r="N11" s="31">
        <f>K11*J11</f>
        <v>0</v>
      </c>
      <c r="O11" s="42">
        <v>3</v>
      </c>
    </row>
    <row r="12" spans="1:15" ht="67.5">
      <c r="A12" s="29">
        <v>12</v>
      </c>
      <c r="B12" s="29" t="s">
        <v>52</v>
      </c>
      <c r="C12" s="29"/>
      <c r="D12" s="34" t="s">
        <v>53</v>
      </c>
      <c r="E12" s="29" t="s">
        <v>54</v>
      </c>
      <c r="F12" s="29" t="s">
        <v>55</v>
      </c>
      <c r="G12" s="29" t="s">
        <v>56</v>
      </c>
      <c r="H12" s="29" t="s">
        <v>38</v>
      </c>
      <c r="I12" s="29" t="s">
        <v>41</v>
      </c>
      <c r="J12" s="30"/>
      <c r="K12" s="35">
        <v>6930</v>
      </c>
      <c r="L12" s="37">
        <v>23274</v>
      </c>
      <c r="M12" s="39">
        <f>J12*L12</f>
        <v>0</v>
      </c>
      <c r="N12" s="31">
        <f>K12*J12</f>
        <v>0</v>
      </c>
      <c r="O12" s="43">
        <v>3</v>
      </c>
    </row>
    <row r="13" spans="1:15" ht="33.75">
      <c r="A13" s="29">
        <v>13</v>
      </c>
      <c r="B13" s="29" t="s">
        <v>57</v>
      </c>
      <c r="C13" s="29"/>
      <c r="D13" s="34" t="s">
        <v>63</v>
      </c>
      <c r="E13" s="29" t="s">
        <v>58</v>
      </c>
      <c r="F13" s="29" t="s">
        <v>59</v>
      </c>
      <c r="G13" s="29" t="s">
        <v>37</v>
      </c>
      <c r="H13" s="29" t="s">
        <v>60</v>
      </c>
      <c r="I13" s="29" t="s">
        <v>41</v>
      </c>
      <c r="J13" s="30"/>
      <c r="K13" s="35">
        <v>9174</v>
      </c>
      <c r="L13" s="37">
        <v>34986.5</v>
      </c>
      <c r="M13" s="39">
        <f>J13*L13</f>
        <v>0</v>
      </c>
      <c r="N13" s="31">
        <f>K13*J13</f>
        <v>0</v>
      </c>
      <c r="O13" s="43">
        <v>3</v>
      </c>
    </row>
    <row r="14" spans="1:15" ht="22.5">
      <c r="A14" s="29">
        <v>42</v>
      </c>
      <c r="B14" s="29" t="s">
        <v>34</v>
      </c>
      <c r="C14" s="29"/>
      <c r="D14" s="34" t="s">
        <v>65</v>
      </c>
      <c r="E14" s="29" t="s">
        <v>35</v>
      </c>
      <c r="F14" s="29" t="s">
        <v>36</v>
      </c>
      <c r="G14" s="29" t="s">
        <v>61</v>
      </c>
      <c r="H14" s="29" t="s">
        <v>40</v>
      </c>
      <c r="I14" s="29" t="s">
        <v>43</v>
      </c>
      <c r="J14" s="30"/>
      <c r="K14" s="58">
        <v>1.4</v>
      </c>
      <c r="L14" s="38">
        <v>1.13</v>
      </c>
      <c r="M14" s="39">
        <f>J14*L14</f>
        <v>0</v>
      </c>
      <c r="N14" s="31">
        <f>K14*J14</f>
        <v>0</v>
      </c>
      <c r="O14" s="44">
        <v>1</v>
      </c>
    </row>
    <row r="15" spans="1:15" ht="12.75">
      <c r="A15" s="50" t="s">
        <v>68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40">
        <f>SUM(M11:M14)</f>
        <v>0</v>
      </c>
      <c r="N15" s="33">
        <f>SUM(N11:N14)</f>
        <v>0</v>
      </c>
      <c r="O15" s="45">
        <f>AVERAGE(O11:O14)</f>
        <v>2.5</v>
      </c>
    </row>
    <row r="16" spans="1:15" ht="12.75">
      <c r="A16" s="50" t="s">
        <v>7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3">
        <f>M15*0.1</f>
        <v>0</v>
      </c>
      <c r="N16" s="33">
        <f>N15*0.1</f>
        <v>0</v>
      </c>
      <c r="O16" s="32"/>
    </row>
    <row r="17" spans="1:15" ht="12.75">
      <c r="A17" s="51" t="s">
        <v>69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41">
        <f>M15+M16</f>
        <v>0</v>
      </c>
      <c r="N17" s="41">
        <f>N15+N16</f>
        <v>0</v>
      </c>
      <c r="O17" s="32"/>
    </row>
  </sheetData>
  <sheetProtection/>
  <mergeCells count="20">
    <mergeCell ref="A16:L16"/>
    <mergeCell ref="A17:L17"/>
    <mergeCell ref="M9:M10"/>
    <mergeCell ref="N9:N10"/>
    <mergeCell ref="O9:O10"/>
    <mergeCell ref="C9:C10"/>
    <mergeCell ref="A15:L15"/>
    <mergeCell ref="G9:G10"/>
    <mergeCell ref="H9:H10"/>
    <mergeCell ref="I9:I10"/>
    <mergeCell ref="J9:J10"/>
    <mergeCell ref="K9:K10"/>
    <mergeCell ref="L9:L10"/>
    <mergeCell ref="A2:N2"/>
    <mergeCell ref="A3:N3"/>
    <mergeCell ref="A9:A10"/>
    <mergeCell ref="B9:B10"/>
    <mergeCell ref="D9:D10"/>
    <mergeCell ref="E9:E10"/>
    <mergeCell ref="F9:F10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7" sqref="E7:G7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0" t="s">
        <v>8</v>
      </c>
      <c r="C2" s="10"/>
      <c r="D2" s="10"/>
      <c r="E2" s="10" t="s">
        <v>32</v>
      </c>
    </row>
    <row r="4" ht="15" thickBot="1"/>
    <row r="5" spans="2:7" ht="24.75" thickBot="1">
      <c r="B5" s="3" t="s">
        <v>13</v>
      </c>
      <c r="C5" s="4" t="s">
        <v>66</v>
      </c>
      <c r="E5" s="11" t="s">
        <v>9</v>
      </c>
      <c r="F5" s="12" t="s">
        <v>10</v>
      </c>
      <c r="G5" s="13" t="s">
        <v>11</v>
      </c>
    </row>
    <row r="6" spans="2:7" ht="15" thickBot="1">
      <c r="B6" s="5"/>
      <c r="C6" s="6"/>
      <c r="E6" s="14">
        <f>specifikacija!M15</f>
        <v>0</v>
      </c>
      <c r="F6" s="14">
        <f>specifikacija!N15</f>
        <v>0</v>
      </c>
      <c r="G6" s="15">
        <f>F6*1.1</f>
        <v>0</v>
      </c>
    </row>
    <row r="7" spans="2:7" ht="36.75" customHeight="1" thickBot="1">
      <c r="B7" s="3" t="s">
        <v>14</v>
      </c>
      <c r="C7" s="24" t="s">
        <v>28</v>
      </c>
      <c r="E7" s="55" t="s">
        <v>12</v>
      </c>
      <c r="F7" s="56"/>
      <c r="G7" s="57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15</v>
      </c>
      <c r="C9" s="7" t="s">
        <v>24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16</v>
      </c>
      <c r="C11" s="7" t="s">
        <v>20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17</v>
      </c>
      <c r="C13" s="22" t="s">
        <v>25</v>
      </c>
      <c r="E13" s="8" t="s">
        <v>22</v>
      </c>
      <c r="F13" s="21" t="e">
        <f>SUBTOTAL(101,specifikacija!#REF!)</f>
        <v>#REF!</v>
      </c>
      <c r="G13" s="5"/>
    </row>
    <row r="14" spans="2:7" ht="14.25">
      <c r="B14" s="5"/>
      <c r="C14" s="6"/>
      <c r="E14" s="6"/>
      <c r="F14" s="6"/>
      <c r="G14" s="5"/>
    </row>
    <row r="15" spans="2:6" ht="38.25">
      <c r="B15" s="3" t="s">
        <v>18</v>
      </c>
      <c r="C15" s="4" t="s">
        <v>67</v>
      </c>
      <c r="E15" s="8" t="s">
        <v>23</v>
      </c>
      <c r="F15" s="7" t="s">
        <v>21</v>
      </c>
    </row>
    <row r="16" spans="2:3" ht="14.25">
      <c r="B16" s="5"/>
      <c r="C16" s="6"/>
    </row>
    <row r="17" spans="2:3" ht="15">
      <c r="B17" s="23" t="s">
        <v>26</v>
      </c>
      <c r="C17" s="22" t="s">
        <v>27</v>
      </c>
    </row>
    <row r="18" spans="2:3" ht="14.25">
      <c r="B18" s="5"/>
      <c r="C18" s="6"/>
    </row>
    <row r="19" spans="2:3" ht="15">
      <c r="B19" s="3" t="s">
        <v>19</v>
      </c>
      <c r="C19" s="9">
        <v>33600000</v>
      </c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2019-06-27T12:32:32Z</dcterms:modified>
  <cp:category/>
  <cp:version/>
  <cp:contentType/>
  <cp:contentStatus/>
</cp:coreProperties>
</file>