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<sst xmlns="http://schemas.openxmlformats.org/spreadsheetml/2006/main" count="63" uniqueCount="60">
  <si>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</si>
  <si>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</si>
  <si>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</si>
  <si>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</si>
  <si>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</si>
  <si>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</si>
  <si>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</si>
  <si>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</si>
  <si>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</si>
  <si>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</si>
  <si>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</si>
  <si>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</si>
  <si>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</si>
  <si>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</si>
  <si>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</si>
  <si>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</si>
  <si>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</si>
  <si>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</si>
  <si>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</si>
  <si>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</si>
  <si>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</si>
  <si>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</si>
  <si>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</si>
  <si>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koncentrat za rastvor za infuziju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</si>
  <si>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</si>
  <si>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</si>
  <si>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</si>
  <si>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</si>
  <si>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</si>
  <si>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</si>
  <si>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</si>
  <si>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</si>
  <si>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</si>
  <si>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</si>
  <si>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</si>
  <si>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</si>
  <si>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injekcioni špric</t>
  </si>
  <si>
    <t>ИЗНОС ПДВ-А 10%</t>
  </si>
  <si>
    <t>404-1-110/19-41</t>
  </si>
  <si>
    <t>Лекови са Листе Ц Листе лекова за 2019. годину</t>
  </si>
  <si>
    <t xml:space="preserve">119-01-17/2019 </t>
  </si>
  <si>
    <t>100 mg</t>
  </si>
  <si>
    <t>Јачина лека</t>
  </si>
  <si>
    <t>УКУПНА ВРЕДНОСТ БЕЗ ПДВ-А</t>
  </si>
  <si>
    <t>УКУПНА ВРЕДНОСТ СА ПДВ-ОМ</t>
  </si>
  <si>
    <t>INPHARM CO D.O.O.</t>
  </si>
  <si>
    <t>INPHARM CO D.O.O</t>
  </si>
  <si>
    <t>epoetin alfa - referentni lek</t>
  </si>
  <si>
    <t>0069152</t>
  </si>
  <si>
    <t>Eprex®</t>
  </si>
  <si>
    <t>CILAG AG; JANSSEN BIOLOGICS B.V.</t>
  </si>
  <si>
    <t>2000 i.j.</t>
  </si>
  <si>
    <t>Укупно за партију 20</t>
  </si>
  <si>
    <t>bevacizumab 100 mg i 400 mg</t>
  </si>
  <si>
    <t>0039401</t>
  </si>
  <si>
    <t>Avastin®</t>
  </si>
  <si>
    <t>ROCHE DIAGNOSTICS GMBH; F.HOFFMANN-LA ROCHE LTD;</t>
  </si>
  <si>
    <t>bočica</t>
  </si>
  <si>
    <t>0039400</t>
  </si>
  <si>
    <t>400 mg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</si>
</sst>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3" fontId="7" fillId="36" borderId="10" xfId="57" applyNumberFormat="1" applyFont="1" applyFill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7" fillId="0" borderId="10" xfId="57" applyFont="1" applyFill="1" applyBorder="1" applyAlignment="1" quotePrefix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49" fontId="51" fillId="35" borderId="10" xfId="0" applyNumberFormat="1" applyFont="1" applyFill="1" applyBorder="1" applyAlignment="1">
      <alignment horizontal="center" vertical="center" wrapText="1"/>
    </xf>
    <xf numFmtId="49" fontId="51" fillId="37" borderId="10" xfId="0" applyNumberFormat="1" applyFont="1" applyFill="1" applyBorder="1" applyAlignment="1">
      <alignment horizontal="right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PageLayoutView="0" workbookViewId="0" topLeftCell="A1">
      <selection activeCell="J15" sqref="J15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67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1" customHeight="1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4" spans="1:14" s="35" customFormat="1" ht="35.25" customHeight="1">
      <c r="A4" s="51" t="s">
        <v>20</v>
      </c>
      <c r="B4" s="51" t="s">
        <v>26</v>
      </c>
      <c r="C4" s="29" t="s">
        <v>27</v>
      </c>
      <c r="D4" s="30" t="s">
        <v>28</v>
      </c>
      <c r="E4" s="29" t="s">
        <v>29</v>
      </c>
      <c r="F4" s="29" t="s">
        <v>30</v>
      </c>
      <c r="G4" s="30" t="s">
        <v>42</v>
      </c>
      <c r="H4" s="31" t="s">
        <v>31</v>
      </c>
      <c r="I4" s="32" t="s">
        <v>32</v>
      </c>
      <c r="J4" s="33" t="s">
        <v>33</v>
      </c>
      <c r="K4" s="53" t="s">
        <v>22</v>
      </c>
      <c r="L4" s="53" t="s">
        <v>24</v>
      </c>
      <c r="M4" s="34" t="s">
        <v>34</v>
      </c>
      <c r="N4" s="22" t="s">
        <v>0</v>
      </c>
    </row>
    <row r="5" spans="1:14" ht="36">
      <c r="A5" s="55">
        <v>1</v>
      </c>
      <c r="B5" s="56" t="s">
        <v>47</v>
      </c>
      <c r="C5" s="57" t="s">
        <v>48</v>
      </c>
      <c r="D5" s="6" t="s">
        <v>49</v>
      </c>
      <c r="E5" s="6" t="s">
        <v>50</v>
      </c>
      <c r="F5" s="58" t="s">
        <v>35</v>
      </c>
      <c r="G5" s="58" t="s">
        <v>51</v>
      </c>
      <c r="H5" s="58" t="s">
        <v>36</v>
      </c>
      <c r="I5" s="36"/>
      <c r="J5" s="54">
        <v>1195</v>
      </c>
      <c r="K5" s="52">
        <v>1196.66</v>
      </c>
      <c r="L5" s="38">
        <f>K5*I5</f>
        <v>0</v>
      </c>
      <c r="M5" s="37">
        <f>J5*I5</f>
        <v>0</v>
      </c>
      <c r="N5" s="39">
        <v>2</v>
      </c>
    </row>
    <row r="6" spans="1:14" ht="60">
      <c r="A6" s="68">
        <v>20</v>
      </c>
      <c r="B6" s="69" t="s">
        <v>53</v>
      </c>
      <c r="C6" s="57" t="s">
        <v>54</v>
      </c>
      <c r="D6" s="6" t="s">
        <v>55</v>
      </c>
      <c r="E6" s="6" t="s">
        <v>56</v>
      </c>
      <c r="F6" s="70" t="s">
        <v>23</v>
      </c>
      <c r="G6" s="58" t="s">
        <v>41</v>
      </c>
      <c r="H6" s="58" t="s">
        <v>57</v>
      </c>
      <c r="I6" s="59"/>
      <c r="J6" s="37">
        <v>31143.1</v>
      </c>
      <c r="K6" s="52">
        <v>31143.1</v>
      </c>
      <c r="L6" s="38">
        <f>K6*I6</f>
        <v>0</v>
      </c>
      <c r="M6" s="37">
        <f>I6*J6</f>
        <v>0</v>
      </c>
      <c r="N6" s="39">
        <v>1</v>
      </c>
    </row>
    <row r="7" spans="1:14" s="50" customFormat="1" ht="60">
      <c r="A7" s="68"/>
      <c r="B7" s="69"/>
      <c r="C7" s="57" t="s">
        <v>58</v>
      </c>
      <c r="D7" s="6" t="s">
        <v>55</v>
      </c>
      <c r="E7" s="6" t="s">
        <v>56</v>
      </c>
      <c r="F7" s="70"/>
      <c r="G7" s="58" t="s">
        <v>59</v>
      </c>
      <c r="H7" s="58" t="s">
        <v>57</v>
      </c>
      <c r="I7" s="59"/>
      <c r="J7" s="37">
        <v>124728.2</v>
      </c>
      <c r="K7" s="52">
        <v>124728.2</v>
      </c>
      <c r="L7" s="38">
        <f>K7*I7</f>
        <v>0</v>
      </c>
      <c r="M7" s="37">
        <f>I7*J7</f>
        <v>0</v>
      </c>
      <c r="N7" s="39">
        <v>1</v>
      </c>
    </row>
    <row r="8" spans="1:14" s="50" customFormat="1" ht="24" customHeight="1">
      <c r="A8" s="68"/>
      <c r="B8" s="69"/>
      <c r="C8" s="71" t="s">
        <v>52</v>
      </c>
      <c r="D8" s="71"/>
      <c r="E8" s="71"/>
      <c r="F8" s="71"/>
      <c r="G8" s="71"/>
      <c r="H8" s="71"/>
      <c r="I8" s="71"/>
      <c r="J8" s="54"/>
      <c r="K8" s="52"/>
      <c r="L8" s="38">
        <f>L6+L7</f>
        <v>0</v>
      </c>
      <c r="M8" s="37">
        <f>M6+M7</f>
        <v>0</v>
      </c>
      <c r="N8" s="39">
        <v>1</v>
      </c>
    </row>
    <row r="9" spans="1:13" s="41" customFormat="1" ht="18.75" customHeight="1">
      <c r="A9" s="64" t="s">
        <v>43</v>
      </c>
      <c r="B9" s="65"/>
      <c r="C9" s="65"/>
      <c r="D9" s="65"/>
      <c r="E9" s="65"/>
      <c r="F9" s="65"/>
      <c r="G9" s="65"/>
      <c r="H9" s="62"/>
      <c r="I9" s="62"/>
      <c r="J9" s="66"/>
      <c r="K9" s="40"/>
      <c r="L9" s="49">
        <f>L5+L8</f>
        <v>0</v>
      </c>
      <c r="M9" s="49">
        <f>M5+M8</f>
        <v>0</v>
      </c>
    </row>
    <row r="10" spans="1:13" s="41" customFormat="1" ht="21.75" customHeight="1">
      <c r="A10" s="61" t="s">
        <v>37</v>
      </c>
      <c r="B10" s="62"/>
      <c r="C10" s="62"/>
      <c r="D10" s="62"/>
      <c r="E10" s="62"/>
      <c r="F10" s="62"/>
      <c r="G10" s="62"/>
      <c r="H10" s="62"/>
      <c r="I10" s="62"/>
      <c r="J10" s="63"/>
      <c r="K10" s="40"/>
      <c r="L10" s="49">
        <f>L9*0.1</f>
        <v>0</v>
      </c>
      <c r="M10" s="49">
        <f>M9*0.1</f>
        <v>0</v>
      </c>
    </row>
    <row r="11" spans="1:13" s="41" customFormat="1" ht="21" customHeight="1">
      <c r="A11" s="61" t="s">
        <v>44</v>
      </c>
      <c r="B11" s="62"/>
      <c r="C11" s="62"/>
      <c r="D11" s="62"/>
      <c r="E11" s="62"/>
      <c r="F11" s="62"/>
      <c r="G11" s="62"/>
      <c r="H11" s="62"/>
      <c r="I11" s="62"/>
      <c r="J11" s="63"/>
      <c r="K11" s="40"/>
      <c r="L11" s="49">
        <f>L9+L10</f>
        <v>0</v>
      </c>
      <c r="M11" s="49">
        <f>M9+M10</f>
        <v>0</v>
      </c>
    </row>
    <row r="12" ht="12">
      <c r="G12" s="42"/>
    </row>
    <row r="13" spans="1:13" s="41" customFormat="1" ht="15.75" customHeight="1">
      <c r="A13" s="43"/>
      <c r="C13" s="44"/>
      <c r="D13" s="44"/>
      <c r="E13" s="44"/>
      <c r="F13" s="44"/>
      <c r="G13" s="44"/>
      <c r="H13" s="45"/>
      <c r="I13" s="46"/>
      <c r="J13" s="47"/>
      <c r="K13" s="47"/>
      <c r="L13" s="47"/>
      <c r="M13" s="48"/>
    </row>
  </sheetData>
  <sheetProtection/>
  <mergeCells count="9">
    <mergeCell ref="A10:J10"/>
    <mergeCell ref="A11:J11"/>
    <mergeCell ref="A9:J9"/>
    <mergeCell ref="A1:M1"/>
    <mergeCell ref="A2:M2"/>
    <mergeCell ref="A6:A8"/>
    <mergeCell ref="B6:B8"/>
    <mergeCell ref="F6:F7"/>
    <mergeCell ref="C8:I8"/>
  </mergeCells>
  <printOptions/>
  <pageMargins left="0.2" right="0.2" top="0.2" bottom="0.25" header="0.2" footer="0.3"/>
  <pageSetup fitToHeight="1" fitToWidth="1" orientation="landscape" scale="91" r:id="rId1"/>
  <ignoredErrors>
    <ignoredError sqref="M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46</v>
      </c>
    </row>
    <row r="4" ht="15" thickBot="1"/>
    <row r="5" spans="2:7" ht="24.75" thickBot="1">
      <c r="B5" s="2" t="s">
        <v>5</v>
      </c>
      <c r="C5" s="3" t="s">
        <v>38</v>
      </c>
      <c r="E5" s="10" t="s">
        <v>2</v>
      </c>
      <c r="F5" s="11" t="s">
        <v>3</v>
      </c>
      <c r="G5" s="12" t="s">
        <v>25</v>
      </c>
    </row>
    <row r="6" spans="2:7" ht="15" thickBot="1">
      <c r="B6" s="4"/>
      <c r="C6" s="5"/>
      <c r="E6" s="13">
        <f>specifikacija!L9</f>
        <v>0</v>
      </c>
      <c r="F6" s="13">
        <f>specifikacija!M9</f>
        <v>0</v>
      </c>
      <c r="G6" s="14">
        <f>specifikacija!M11</f>
        <v>0</v>
      </c>
    </row>
    <row r="7" spans="2:7" ht="36.75" customHeight="1" thickBot="1">
      <c r="B7" s="2" t="s">
        <v>6</v>
      </c>
      <c r="C7" s="21" t="s">
        <v>19</v>
      </c>
      <c r="E7" s="72" t="s">
        <v>4</v>
      </c>
      <c r="F7" s="73"/>
      <c r="G7" s="74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0">
        <f>SUBTOTAL(101,specifikacija!N5:N8)</f>
        <v>1.25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39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40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2019-09-30T06:39:13Z</dcterms:modified>
  <cp:category/>
  <cp:version/>
  <cp:contentType/>
  <cp:contentStatus/>
</cp:coreProperties>
</file>