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<sst xmlns="http://schemas.openxmlformats.org/spreadsheetml/2006/main" count="58" uniqueCount="54">
  <si>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ЈКЛ</t>
  </si>
  <si>
    <t>Фармацеутски облик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</si>
  <si>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</si>
  <si>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</si>
  <si>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</si>
  <si>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</si>
  <si>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</si>
  <si>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</si>
  <si>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</si>
  <si>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</si>
  <si>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</si>
  <si>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</si>
  <si>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</si>
  <si>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</si>
  <si>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</si>
  <si>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</si>
  <si>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</si>
  <si>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</si>
  <si>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</si>
  <si>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</si>
  <si>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</si>
  <si>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</si>
  <si>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</si>
  <si>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</si>
  <si>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</si>
  <si>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</si>
  <si>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</si>
  <si>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</si>
  <si>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</si>
  <si>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</si>
  <si>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</si>
  <si>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</si>
  <si>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ampula</t>
  </si>
  <si>
    <t>flumazenil 1 mg</t>
  </si>
  <si>
    <t>rastvor za injekciju/infuziju</t>
  </si>
  <si>
    <t>1 mg/10 ml</t>
  </si>
  <si>
    <t>PHOENIX D.O.O</t>
  </si>
  <si>
    <t>PHOENIX PHARMA D.O.O.</t>
  </si>
  <si>
    <t>404-1-110/19-3</t>
  </si>
  <si>
    <t>Лекови са Листе Б Листе лекова за период од 6 (шест) месеци</t>
  </si>
  <si>
    <t>Број па-ртије</t>
  </si>
  <si>
    <t>ЗАШТИЋЕНО ИМЕ ЛЕКА</t>
  </si>
  <si>
    <t>НАЗИВ ПРОИЗВО-ЂАЧА ЛЕКА</t>
  </si>
  <si>
    <t>Јачина/
Концентрација лека</t>
  </si>
  <si>
    <t xml:space="preserve">Количина </t>
  </si>
  <si>
    <t>Јeдинична цена</t>
  </si>
  <si>
    <t>flumazenil 0,5 mg</t>
  </si>
  <si>
    <t>0189100/
0189102</t>
  </si>
  <si>
    <t>ANEXATE/FLUMAZENIL B. BRAUN</t>
  </si>
  <si>
    <t>Cheplapharm Arzneimittel GMBH/B. Braun Melsungen AG</t>
  </si>
  <si>
    <t>0,5 mg/5 ml</t>
  </si>
  <si>
    <t>0189101/
0189103</t>
  </si>
  <si>
    <t>УКУПНА ВРЕДНОСТ  СА ПДВ-ОМ</t>
  </si>
  <si>
    <t>КПП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</si>
</sst>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4" fontId="57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8.421875" style="20" customWidth="1"/>
    <col min="2" max="2" width="23.8515625" style="20" customWidth="1"/>
    <col min="3" max="3" width="12.8515625" style="32" customWidth="1"/>
    <col min="4" max="4" width="10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21.421875" style="2" customWidth="1"/>
    <col min="9" max="9" width="10.00390625" style="2" customWidth="1"/>
    <col min="10" max="10" width="10.8515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32" hidden="1" customWidth="1"/>
    <col min="16" max="16384" width="9.140625" style="2" customWidth="1"/>
  </cols>
  <sheetData>
    <row r="1" spans="3:15" s="26" customFormat="1" ht="12.75">
      <c r="C1" s="32"/>
      <c r="D1" s="25"/>
      <c r="K1" s="27"/>
      <c r="L1" s="27"/>
      <c r="M1" s="27"/>
      <c r="N1" s="27"/>
      <c r="O1" s="32"/>
    </row>
    <row r="2" spans="1:14" ht="12.7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 customHeight="1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ht="12.75" hidden="1">
      <c r="N5" s="27">
        <v>0.1</v>
      </c>
    </row>
    <row r="7" spans="1:15" ht="45">
      <c r="A7" s="45" t="s">
        <v>40</v>
      </c>
      <c r="B7" s="45" t="s">
        <v>30</v>
      </c>
      <c r="C7" s="45" t="s">
        <v>53</v>
      </c>
      <c r="D7" s="46" t="s">
        <v>0</v>
      </c>
      <c r="E7" s="46" t="s">
        <v>41</v>
      </c>
      <c r="F7" s="46" t="s">
        <v>42</v>
      </c>
      <c r="G7" s="45" t="s">
        <v>1</v>
      </c>
      <c r="H7" s="45" t="s">
        <v>43</v>
      </c>
      <c r="I7" s="45" t="s">
        <v>2</v>
      </c>
      <c r="J7" s="45" t="s">
        <v>44</v>
      </c>
      <c r="K7" s="46" t="s">
        <v>45</v>
      </c>
      <c r="L7" s="47" t="s">
        <v>3</v>
      </c>
      <c r="M7" s="30" t="s">
        <v>4</v>
      </c>
      <c r="N7" s="31" t="s">
        <v>5</v>
      </c>
      <c r="O7" s="30" t="s">
        <v>6</v>
      </c>
    </row>
    <row r="8" spans="1:15" ht="33.75">
      <c r="A8" s="28">
        <v>24</v>
      </c>
      <c r="B8" s="28" t="s">
        <v>46</v>
      </c>
      <c r="C8" s="28"/>
      <c r="D8" s="28" t="s">
        <v>47</v>
      </c>
      <c r="E8" s="28" t="s">
        <v>48</v>
      </c>
      <c r="F8" s="28" t="s">
        <v>49</v>
      </c>
      <c r="G8" s="28" t="s">
        <v>34</v>
      </c>
      <c r="H8" s="28" t="s">
        <v>50</v>
      </c>
      <c r="I8" s="28" t="s">
        <v>32</v>
      </c>
      <c r="J8" s="37"/>
      <c r="K8" s="38">
        <v>636.68</v>
      </c>
      <c r="L8" s="50">
        <v>636.94</v>
      </c>
      <c r="M8" s="48">
        <f>J8*L8</f>
        <v>0</v>
      </c>
      <c r="N8" s="38">
        <f>J8*K8</f>
        <v>0</v>
      </c>
      <c r="O8" s="51">
        <v>1</v>
      </c>
    </row>
    <row r="9" spans="1:15" ht="33.75">
      <c r="A9" s="29">
        <v>25</v>
      </c>
      <c r="B9" s="28" t="s">
        <v>33</v>
      </c>
      <c r="C9" s="28"/>
      <c r="D9" s="28" t="s">
        <v>51</v>
      </c>
      <c r="E9" s="28" t="s">
        <v>48</v>
      </c>
      <c r="F9" s="28" t="s">
        <v>49</v>
      </c>
      <c r="G9" s="28" t="s">
        <v>34</v>
      </c>
      <c r="H9" s="28" t="s">
        <v>35</v>
      </c>
      <c r="I9" s="28" t="s">
        <v>32</v>
      </c>
      <c r="J9" s="37"/>
      <c r="K9" s="38">
        <v>1413.22</v>
      </c>
      <c r="L9" s="52">
        <v>1413.22</v>
      </c>
      <c r="M9" s="48">
        <f>J9*L9</f>
        <v>0</v>
      </c>
      <c r="N9" s="38">
        <f>J9*K9</f>
        <v>0</v>
      </c>
      <c r="O9" s="51">
        <v>1</v>
      </c>
    </row>
    <row r="10" spans="1:15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>
        <f>SUM(M8:M9)</f>
        <v>0</v>
      </c>
      <c r="N10" s="40">
        <f>SUM(N8:N9)</f>
        <v>0</v>
      </c>
      <c r="O10" s="43">
        <f>AVERAGE(O8:O9)</f>
        <v>1</v>
      </c>
    </row>
    <row r="11" spans="1:15" ht="12.75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2">
        <f>M10*0.1</f>
        <v>0</v>
      </c>
      <c r="N11" s="42">
        <f>N10*0.1</f>
        <v>0</v>
      </c>
      <c r="O11" s="43"/>
    </row>
    <row r="12" spans="1:15" ht="12.75">
      <c r="A12" s="41" t="s">
        <v>52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9">
        <f>M10+M11</f>
        <v>0</v>
      </c>
      <c r="N12" s="49">
        <f>N10+N11</f>
        <v>0</v>
      </c>
      <c r="O12" s="44"/>
    </row>
  </sheetData>
  <sheetProtection/>
  <mergeCells count="5">
    <mergeCell ref="A10:L10"/>
    <mergeCell ref="A11:L11"/>
    <mergeCell ref="A12:L12"/>
    <mergeCell ref="A2:N2"/>
    <mergeCell ref="A3:N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36</v>
      </c>
    </row>
    <row r="4" ht="15" thickBot="1"/>
    <row r="5" spans="2:7" ht="24.75" thickBot="1">
      <c r="B5" s="3" t="s">
        <v>14</v>
      </c>
      <c r="C5" s="4" t="s">
        <v>38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specifikacija!M10</f>
        <v>0</v>
      </c>
      <c r="F6" s="14">
        <f>specifikacija!N10</f>
        <v>0</v>
      </c>
      <c r="G6" s="15">
        <f>F6*1.1</f>
        <v>0</v>
      </c>
    </row>
    <row r="7" spans="2:7" ht="36.75" customHeight="1" thickBot="1">
      <c r="B7" s="3" t="s">
        <v>15</v>
      </c>
      <c r="C7" s="24" t="s">
        <v>29</v>
      </c>
      <c r="E7" s="34" t="s">
        <v>13</v>
      </c>
      <c r="F7" s="35"/>
      <c r="G7" s="3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2" t="s">
        <v>26</v>
      </c>
      <c r="E13" s="8" t="s">
        <v>23</v>
      </c>
      <c r="F13" s="21">
        <f>specifikacija!O10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39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3" t="s">
        <v>27</v>
      </c>
      <c r="C17" s="22" t="s">
        <v>28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2019-06-27T11:35:56Z</dcterms:modified>
  <cp:category/>
  <cp:version/>
  <cp:contentType/>
  <cp:contentStatus/>
</cp:coreProperties>
</file>