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icor - specif.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 - specif.'!$A$1:$L$19</definedName>
  </definedNames>
  <calcPr fullCalcOnLoad="1"/>
</workbook>
</file>

<file path=xl/sharedStrings.xml><?xml version="1.0" encoding="utf-8"?>
<sst xmlns="http://schemas.openxmlformats.org/spreadsheetml/2006/main" count="74" uniqueCount="65">
  <si>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</si>
  <si>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</si>
  <si>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</si>
  <si>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</si>
  <si>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</si>
  <si>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</si>
  <si>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</si>
  <si>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</si>
  <si>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</si>
  <si>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</si>
  <si>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</si>
  <si>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</si>
  <si>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</si>
  <si>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</si>
  <si>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</si>
  <si>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</si>
  <si>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</si>
  <si>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</si>
  <si>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</si>
  <si>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</si>
  <si>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</si>
  <si>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</si>
  <si>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</si>
  <si>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</si>
  <si>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</si>
  <si>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</si>
  <si>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</si>
  <si>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</si>
  <si>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</si>
  <si>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</si>
  <si>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</si>
  <si>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</si>
  <si>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</si>
  <si>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</si>
  <si>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</si>
  <si>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</si>
  <si>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</si>
  <si>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</si>
  <si>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Vicor d.o.o.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</si>
  <si>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</si>
  <si>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</si>
  <si>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Каротидни стентови (monorail – rapid exchange дизајн) са ћелијама затвореног дизајна, израђени од легура</t>
  </si>
  <si>
    <t>Самоослобађајући покривени периферни стентови израђени од легура, а покривени PTFE или Dakronom.</t>
  </si>
  <si>
    <t>Дилатациони каротидни балон</t>
  </si>
  <si>
    <t>Самоослобађајући перифени стентови израђени од нитинола за илијачне и супрааортне артеријске крвне судове</t>
  </si>
  <si>
    <t xml:space="preserve">Carotid Wallstent </t>
  </si>
  <si>
    <t>Wallgraft Over-the-WireEndoprosthesis</t>
  </si>
  <si>
    <t>SterlingPTA Balloon Dilatation Catheter</t>
  </si>
  <si>
    <t>Epic OVER-THE-WIRE Self-Expanding Nitinol Stent</t>
  </si>
  <si>
    <t>H965SCH647xxx</t>
  </si>
  <si>
    <t>H965520xxx</t>
  </si>
  <si>
    <t>H74939xxxxxxxxx</t>
  </si>
  <si>
    <t>H74939054xxxxxx</t>
  </si>
  <si>
    <t>Boston Scientific Corporation, SAD</t>
  </si>
  <si>
    <t>комад</t>
  </si>
  <si>
    <t>STT19001</t>
  </si>
  <si>
    <t>STT19007</t>
  </si>
  <si>
    <t>BKT19008</t>
  </si>
  <si>
    <t>STT19012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</si>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</sst>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7" fillId="1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  <xf numFmtId="0" fontId="61" fillId="0" borderId="19" xfId="96" applyNumberFormat="1" applyFont="1" applyFill="1" applyBorder="1" applyAlignment="1">
      <alignment horizontal="center" vertical="center" wrapText="1"/>
      <protection/>
    </xf>
    <xf numFmtId="0" fontId="0" fillId="5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56" borderId="0" xfId="0" applyFont="1" applyFill="1" applyAlignment="1">
      <alignment horizontal="center"/>
    </xf>
    <xf numFmtId="0" fontId="0" fillId="57" borderId="19" xfId="0" applyFont="1" applyFill="1" applyBorder="1" applyAlignment="1">
      <alignment horizontal="center" vertical="center" wrapText="1"/>
    </xf>
    <xf numFmtId="0" fontId="2" fillId="57" borderId="19" xfId="98" applyNumberFormat="1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3" fontId="61" fillId="56" borderId="19" xfId="0" applyNumberFormat="1" applyFont="1" applyFill="1" applyBorder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19" xfId="97" applyFont="1" applyFill="1" applyBorder="1" applyAlignment="1">
      <alignment horizontal="center" vertical="center" wrapText="1"/>
      <protection/>
    </xf>
    <xf numFmtId="0" fontId="23" fillId="0" borderId="19" xfId="97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4" fontId="61" fillId="57" borderId="0" xfId="0" applyNumberFormat="1" applyFont="1" applyFill="1" applyBorder="1" applyAlignment="1">
      <alignment horizontal="center" vertical="center"/>
    </xf>
    <xf numFmtId="0" fontId="61" fillId="57" borderId="25" xfId="0" applyFont="1" applyFill="1" applyBorder="1" applyAlignment="1">
      <alignment horizontal="right" vertical="center" wrapText="1"/>
    </xf>
    <xf numFmtId="0" fontId="61" fillId="57" borderId="26" xfId="0" applyFont="1" applyFill="1" applyBorder="1" applyAlignment="1">
      <alignment horizontal="right" vertical="center" wrapText="1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0" fillId="57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8" xfId="96" applyNumberFormat="1" applyFont="1" applyFill="1" applyBorder="1" applyAlignment="1">
      <alignment horizontal="center" vertical="center" wrapText="1"/>
      <protection/>
    </xf>
    <xf numFmtId="4" fontId="59" fillId="58" borderId="29" xfId="96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0">
      <selection activeCell="L20" sqref="L20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38</v>
      </c>
      <c r="B4" s="47"/>
      <c r="C4" s="47"/>
      <c r="D4" s="47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4" ht="87.75" customHeight="1">
      <c r="A7" s="26">
        <v>1</v>
      </c>
      <c r="B7" s="27" t="s">
        <v>41</v>
      </c>
      <c r="C7" s="37" t="s">
        <v>55</v>
      </c>
      <c r="D7" s="26" t="s">
        <v>45</v>
      </c>
      <c r="E7" s="28" t="s">
        <v>49</v>
      </c>
      <c r="F7" s="28" t="s">
        <v>53</v>
      </c>
      <c r="G7" s="27" t="s">
        <v>54</v>
      </c>
      <c r="H7" s="29"/>
      <c r="I7" s="30">
        <v>62000</v>
      </c>
      <c r="J7" s="31">
        <v>62000</v>
      </c>
      <c r="K7" s="30">
        <f>H7*I7</f>
        <v>0</v>
      </c>
      <c r="L7" s="32">
        <f>H7*J7</f>
        <v>0</v>
      </c>
      <c r="M7" s="33">
        <v>1</v>
      </c>
      <c r="N7" s="20">
        <v>0.1</v>
      </c>
    </row>
    <row r="8" spans="1:14" ht="87.75" customHeight="1">
      <c r="A8" s="26">
        <v>9</v>
      </c>
      <c r="B8" s="27" t="s">
        <v>42</v>
      </c>
      <c r="C8" s="38" t="s">
        <v>56</v>
      </c>
      <c r="D8" s="26" t="s">
        <v>46</v>
      </c>
      <c r="E8" s="28" t="s">
        <v>50</v>
      </c>
      <c r="F8" s="28" t="s">
        <v>53</v>
      </c>
      <c r="G8" s="27" t="s">
        <v>54</v>
      </c>
      <c r="H8" s="29"/>
      <c r="I8" s="30">
        <v>176000</v>
      </c>
      <c r="J8" s="31">
        <v>176000</v>
      </c>
      <c r="K8" s="30">
        <f>H8*I8</f>
        <v>0</v>
      </c>
      <c r="L8" s="32">
        <f>H8*J8</f>
        <v>0</v>
      </c>
      <c r="M8" s="33">
        <v>1</v>
      </c>
      <c r="N8" s="20">
        <v>0.1</v>
      </c>
    </row>
    <row r="9" spans="1:14" ht="87.75" customHeight="1">
      <c r="A9" s="26">
        <v>13</v>
      </c>
      <c r="B9" s="27" t="s">
        <v>43</v>
      </c>
      <c r="C9" s="38" t="s">
        <v>57</v>
      </c>
      <c r="D9" s="26" t="s">
        <v>47</v>
      </c>
      <c r="E9" s="28" t="s">
        <v>51</v>
      </c>
      <c r="F9" s="28" t="s">
        <v>53</v>
      </c>
      <c r="G9" s="27" t="s">
        <v>54</v>
      </c>
      <c r="H9" s="29"/>
      <c r="I9" s="30">
        <v>8500</v>
      </c>
      <c r="J9" s="31">
        <v>8500</v>
      </c>
      <c r="K9" s="30">
        <f>H9*I9</f>
        <v>0</v>
      </c>
      <c r="L9" s="32">
        <f>H9*J9</f>
        <v>0</v>
      </c>
      <c r="M9" s="33">
        <v>1</v>
      </c>
      <c r="N9" s="20">
        <v>0.1</v>
      </c>
    </row>
    <row r="10" spans="1:14" ht="87.75" customHeight="1">
      <c r="A10" s="26">
        <v>16</v>
      </c>
      <c r="B10" s="27" t="s">
        <v>44</v>
      </c>
      <c r="C10" s="39" t="s">
        <v>58</v>
      </c>
      <c r="D10" s="26" t="s">
        <v>48</v>
      </c>
      <c r="E10" s="28" t="s">
        <v>52</v>
      </c>
      <c r="F10" s="28" t="s">
        <v>53</v>
      </c>
      <c r="G10" s="27" t="s">
        <v>54</v>
      </c>
      <c r="H10" s="29"/>
      <c r="I10" s="30">
        <v>37300</v>
      </c>
      <c r="J10" s="31">
        <v>37300</v>
      </c>
      <c r="K10" s="30">
        <f>H10*I10</f>
        <v>0</v>
      </c>
      <c r="L10" s="32">
        <f>H10*J10</f>
        <v>0</v>
      </c>
      <c r="M10" s="33">
        <v>1</v>
      </c>
      <c r="N10" s="20">
        <v>0.1</v>
      </c>
    </row>
    <row r="11" spans="1:13" ht="21.75" customHeight="1">
      <c r="A11" s="41" t="s">
        <v>59</v>
      </c>
      <c r="B11" s="42"/>
      <c r="C11" s="42"/>
      <c r="D11" s="42"/>
      <c r="E11" s="42"/>
      <c r="F11" s="42"/>
      <c r="G11" s="42"/>
      <c r="H11" s="42"/>
      <c r="I11" s="42"/>
      <c r="J11" s="43"/>
      <c r="K11" s="34">
        <f>K7+K8+K9+K10</f>
        <v>0</v>
      </c>
      <c r="L11" s="34">
        <f>L7+L8+L10</f>
        <v>0</v>
      </c>
      <c r="M11" s="34">
        <f>AVERAGE(M7:M10)</f>
        <v>1</v>
      </c>
    </row>
    <row r="12" spans="1:13" ht="21.75" customHeight="1">
      <c r="A12" s="41" t="s">
        <v>60</v>
      </c>
      <c r="B12" s="42"/>
      <c r="C12" s="42"/>
      <c r="D12" s="42"/>
      <c r="E12" s="42"/>
      <c r="F12" s="42"/>
      <c r="G12" s="42"/>
      <c r="H12" s="42"/>
      <c r="I12" s="42"/>
      <c r="J12" s="43"/>
      <c r="K12" s="34"/>
      <c r="L12" s="34">
        <f>L11*10%</f>
        <v>0</v>
      </c>
      <c r="M12" s="40"/>
    </row>
    <row r="13" spans="1:13" ht="21.75" customHeight="1">
      <c r="A13" s="41" t="s">
        <v>61</v>
      </c>
      <c r="B13" s="42"/>
      <c r="C13" s="42"/>
      <c r="D13" s="42"/>
      <c r="E13" s="42"/>
      <c r="F13" s="42"/>
      <c r="G13" s="42"/>
      <c r="H13" s="42"/>
      <c r="I13" s="42"/>
      <c r="J13" s="43"/>
      <c r="K13" s="34"/>
      <c r="L13" s="34">
        <f>L11+L12</f>
        <v>0</v>
      </c>
      <c r="M13" s="40"/>
    </row>
    <row r="14" spans="1:13" ht="21.75" customHeight="1">
      <c r="A14" s="41" t="s">
        <v>62</v>
      </c>
      <c r="B14" s="42"/>
      <c r="C14" s="42"/>
      <c r="D14" s="42"/>
      <c r="E14" s="42"/>
      <c r="F14" s="42"/>
      <c r="G14" s="42"/>
      <c r="H14" s="42"/>
      <c r="I14" s="42"/>
      <c r="J14" s="43"/>
      <c r="K14" s="34"/>
      <c r="L14" s="34">
        <f>L9</f>
        <v>0</v>
      </c>
      <c r="M14" s="40"/>
    </row>
    <row r="15" spans="1:13" ht="21.75" customHeight="1">
      <c r="A15" s="41" t="s">
        <v>63</v>
      </c>
      <c r="B15" s="42"/>
      <c r="C15" s="42"/>
      <c r="D15" s="42"/>
      <c r="E15" s="42"/>
      <c r="F15" s="42"/>
      <c r="G15" s="42"/>
      <c r="H15" s="42"/>
      <c r="I15" s="42"/>
      <c r="J15" s="43"/>
      <c r="K15" s="34"/>
      <c r="L15" s="34">
        <f>L14*10%</f>
        <v>0</v>
      </c>
      <c r="M15" s="40"/>
    </row>
    <row r="16" spans="1:13" ht="21.75" customHeight="1">
      <c r="A16" s="41" t="s">
        <v>64</v>
      </c>
      <c r="B16" s="42"/>
      <c r="C16" s="42"/>
      <c r="D16" s="42"/>
      <c r="E16" s="42"/>
      <c r="F16" s="42"/>
      <c r="G16" s="42"/>
      <c r="H16" s="42"/>
      <c r="I16" s="42"/>
      <c r="J16" s="43"/>
      <c r="K16" s="34"/>
      <c r="L16" s="34">
        <f>L14+L15</f>
        <v>0</v>
      </c>
      <c r="M16" s="40"/>
    </row>
    <row r="17" spans="1:13" ht="21.75" customHeight="1">
      <c r="A17" s="45" t="s">
        <v>4</v>
      </c>
      <c r="B17" s="45"/>
      <c r="C17" s="45"/>
      <c r="D17" s="45"/>
      <c r="E17" s="45"/>
      <c r="F17" s="45"/>
      <c r="G17" s="45"/>
      <c r="H17" s="45"/>
      <c r="I17" s="45"/>
      <c r="J17" s="45"/>
      <c r="K17" s="34"/>
      <c r="L17" s="34">
        <f>L11+L14</f>
        <v>0</v>
      </c>
      <c r="M17" s="40"/>
    </row>
    <row r="18" spans="1:12" ht="18.75" customHeight="1">
      <c r="A18" s="44" t="s">
        <v>37</v>
      </c>
      <c r="B18" s="44"/>
      <c r="C18" s="44"/>
      <c r="D18" s="44"/>
      <c r="E18" s="44"/>
      <c r="F18" s="44"/>
      <c r="G18" s="44"/>
      <c r="H18" s="44"/>
      <c r="I18" s="44"/>
      <c r="J18" s="44"/>
      <c r="K18" s="35">
        <f>K7*N7+K8*N8+K9*N9+K10*N10</f>
        <v>0</v>
      </c>
      <c r="L18" s="34">
        <f>L12+L15</f>
        <v>0</v>
      </c>
    </row>
    <row r="19" spans="1:12" ht="18" customHeight="1">
      <c r="A19" s="44" t="s">
        <v>3</v>
      </c>
      <c r="B19" s="44"/>
      <c r="C19" s="44"/>
      <c r="D19" s="44"/>
      <c r="E19" s="44"/>
      <c r="F19" s="44"/>
      <c r="G19" s="44"/>
      <c r="H19" s="44"/>
      <c r="I19" s="44"/>
      <c r="J19" s="44"/>
      <c r="K19" s="35">
        <f>K11+K18</f>
        <v>0</v>
      </c>
      <c r="L19" s="34">
        <f>L17+L18</f>
        <v>0</v>
      </c>
    </row>
  </sheetData>
  <sheetProtection/>
  <mergeCells count="11">
    <mergeCell ref="A16:J16"/>
    <mergeCell ref="A11:J11"/>
    <mergeCell ref="A18:J18"/>
    <mergeCell ref="A19:J19"/>
    <mergeCell ref="A17:J17"/>
    <mergeCell ref="A2:L2"/>
    <mergeCell ref="A4:D4"/>
    <mergeCell ref="A12:J12"/>
    <mergeCell ref="A13:J13"/>
    <mergeCell ref="A14:J14"/>
    <mergeCell ref="A15:J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1" t="s">
        <v>38</v>
      </c>
      <c r="F2" s="52"/>
      <c r="G2" s="52"/>
      <c r="H2" s="5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'Vicor - specif.'!K11</f>
        <v>0</v>
      </c>
      <c r="F6" s="10">
        <f>'Vicor - specif.'!L11</f>
        <v>0</v>
      </c>
      <c r="G6" s="11">
        <f>'Vicor - specif.'!L19</f>
        <v>0</v>
      </c>
    </row>
    <row r="7" spans="2:7" ht="24.75" customHeight="1" thickBot="1">
      <c r="B7" s="3" t="s">
        <v>16</v>
      </c>
      <c r="C7" s="12" t="s">
        <v>17</v>
      </c>
      <c r="D7" s="2"/>
      <c r="E7" s="48" t="s">
        <v>18</v>
      </c>
      <c r="F7" s="49"/>
      <c r="G7" s="50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'Vicor - specif.'!M11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2020-02-05T11:16:56Z</dcterms:modified>
  <cp:category/>
  <cp:version/>
  <cp:contentType/>
  <cp:contentStatus/>
</cp:coreProperties>
</file>