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ustroline - specif." sheetId="1" r:id="rId1"/>
    <sheet name="Austroline - Obrazac KVI" sheetId="2" r:id="rId2"/>
  </sheets>
  <definedNames>
    <definedName name="_xlnm.Print_Area" localSheetId="1">'Austroline - Obrazac KVI'!$A$1:$H$22</definedName>
    <definedName name="_xlnm.Print_Area" localSheetId="0">'Austroline - specif.'!$A$1:$L$21</definedName>
  </definedNames>
  <calcPr fullCalcOnLoad="1"/>
</workbook>
</file>

<file path=xl/sharedStrings.xml><?xml version="1.0" encoding="utf-8"?>
<sst xmlns="http://schemas.openxmlformats.org/spreadsheetml/2006/main" count="81" uniqueCount="72">
  <si>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</si>
  <si>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</si>
  <si>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</si>
  <si>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</si>
  <si>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</si>
  <si>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</si>
  <si>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</si>
  <si>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</si>
  <si>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</si>
  <si>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</si>
  <si>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</si>
  <si>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</si>
  <si>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</si>
  <si>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</si>
  <si>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</si>
  <si>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</si>
  <si>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</si>
  <si>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</si>
  <si>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</si>
  <si>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</si>
  <si>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</si>
  <si>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</si>
  <si>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</si>
  <si>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</si>
  <si>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</si>
  <si>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</si>
  <si>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</si>
  <si>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</si>
  <si>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</si>
  <si>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</si>
  <si>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</si>
  <si>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</si>
  <si>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</si>
  <si>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</si>
  <si>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</si>
  <si>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</si>
  <si>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</si>
  <si>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</si>
  <si>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Каротидни стентови (monorail – rapid exchange дизајн) са ћелијама отвореног дизајна, израђени од нитинола, цилиндричног и конусног облика са системом за дисталну протекцију</t>
  </si>
  <si>
    <t>Каротидни стентови (monorail – rapid exchange дизајн) са ћелијама отвореног дизајна, израђени од нитинола, цилиндричног и конусног облика</t>
  </si>
  <si>
    <t xml:space="preserve">Систем за дисталну протекцију за Каротидни стент (RX и OTW систем) од нитинолске мрежице са хепаринским слојем </t>
  </si>
  <si>
    <t>Пратећа танка жица</t>
  </si>
  <si>
    <t>Проксимална церебрална протекција оклузивним балонима</t>
  </si>
  <si>
    <t>Самоослобађајући перифени стентови израђени од нитинола за суперфицијалну артерију</t>
  </si>
  <si>
    <t>комад</t>
  </si>
  <si>
    <t>PROTEGE RX</t>
  </si>
  <si>
    <t>SPIDERFX</t>
  </si>
  <si>
    <t>INTERFLEX</t>
  </si>
  <si>
    <t>MO.MA ULTRA</t>
  </si>
  <si>
    <t>PROTEGE EVERFLEX</t>
  </si>
  <si>
    <t>SPD2-0*0-**0</t>
  </si>
  <si>
    <t>SEPX-*-*-**-135
SEPX-**-*-**-135
SEPX-*-**-135
SEPX-**-**-135</t>
  </si>
  <si>
    <t>K1-0195-014</t>
  </si>
  <si>
    <t>MOMO1300**X*</t>
  </si>
  <si>
    <t>PRP35-0*-**0-**0
PRP35DR-0*-**0-**0</t>
  </si>
  <si>
    <t>EV3 INC, SAD</t>
  </si>
  <si>
    <t>BRIVANT LTD, IRSKA</t>
  </si>
  <si>
    <t>INVATEC SPA, ITALIJA</t>
  </si>
  <si>
    <t xml:space="preserve">Каротидни и периферни стентови са пратећим специфичним потрошним материјалом који је неопходан за његову имплантацију за 2019. годину </t>
  </si>
  <si>
    <t>Назив добављача: Austroline d.o.o.</t>
  </si>
  <si>
    <t>STT19003</t>
  </si>
  <si>
    <t>BKT19002</t>
  </si>
  <si>
    <t>BKT19003</t>
  </si>
  <si>
    <t>BKT19004</t>
  </si>
  <si>
    <t>STT19006</t>
  </si>
  <si>
    <t>404-1-110/19-2</t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</si>
  <si>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</si>
  <si>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</si>
  <si>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</si>
  <si>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</si>
  <si>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</si>
  <si>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Износ ПДВ-а (20%)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</si>
</sst>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3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45" fillId="34" borderId="10" xfId="0" applyNumberFormat="1" applyFont="1" applyFill="1" applyBorder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3" fontId="0" fillId="34" borderId="0" xfId="0" applyNumberFormat="1" applyFont="1" applyFill="1" applyAlignment="1">
      <alignment horizontal="center"/>
    </xf>
    <xf numFmtId="0" fontId="0" fillId="0" borderId="0" xfId="0" applyFont="1" applyAlignment="1">
      <alignment horizontal="right"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45" fillId="36" borderId="10" xfId="60" applyNumberFormat="1" applyFont="1" applyFill="1" applyBorder="1" applyAlignment="1">
      <alignment horizontal="center" vertical="center" wrapText="1"/>
      <protection/>
    </xf>
    <xf numFmtId="3" fontId="49" fillId="36" borderId="10" xfId="6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5" fillId="34" borderId="16" xfId="0" applyNumberFormat="1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right" vertical="center" wrapText="1"/>
    </xf>
    <xf numFmtId="0" fontId="45" fillId="35" borderId="18" xfId="0" applyFont="1" applyFill="1" applyBorder="1" applyAlignment="1">
      <alignment horizontal="right" vertical="center" wrapText="1"/>
    </xf>
    <xf numFmtId="0" fontId="45" fillId="35" borderId="19" xfId="0" applyFont="1" applyFill="1" applyBorder="1" applyAlignment="1">
      <alignment horizontal="right" vertical="center" wrapText="1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22" xfId="60" applyNumberFormat="1" applyFont="1" applyFill="1" applyBorder="1" applyAlignment="1">
      <alignment horizontal="center" vertical="center" wrapText="1"/>
      <protection/>
    </xf>
    <xf numFmtId="4" fontId="43" fillId="37" borderId="23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1" fillId="35" borderId="17" xfId="0" applyFont="1" applyFill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0">
      <selection activeCell="R8" sqref="R8"/>
    </sheetView>
  </sheetViews>
  <sheetFormatPr defaultColWidth="9.140625" defaultRowHeight="12.75"/>
  <cols>
    <col min="1" max="1" width="5.8515625" style="34" customWidth="1"/>
    <col min="2" max="2" width="39.421875" style="34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18" hidden="1" customWidth="1"/>
    <col min="10" max="10" width="15.140625" style="19" customWidth="1"/>
    <col min="11" max="11" width="15.140625" style="21" hidden="1" customWidth="1"/>
    <col min="12" max="12" width="18.7109375" style="19" customWidth="1"/>
    <col min="13" max="13" width="9.57421875" style="18" hidden="1" customWidth="1"/>
    <col min="14" max="14" width="9.140625" style="19" customWidth="1"/>
    <col min="15" max="16384" width="9.140625" style="19" customWidth="1"/>
  </cols>
  <sheetData>
    <row r="2" spans="1:12" ht="12.75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4" spans="1:5" ht="12.75">
      <c r="A4" s="59" t="s">
        <v>59</v>
      </c>
      <c r="B4" s="59"/>
      <c r="C4" s="59"/>
      <c r="D4" s="59"/>
      <c r="E4" s="20"/>
    </row>
    <row r="6" spans="1:13" ht="48" customHeight="1">
      <c r="A6" s="22" t="s">
        <v>0</v>
      </c>
      <c r="B6" s="22" t="s">
        <v>1</v>
      </c>
      <c r="C6" s="22" t="s">
        <v>33</v>
      </c>
      <c r="D6" s="22" t="s">
        <v>34</v>
      </c>
      <c r="E6" s="22" t="s">
        <v>35</v>
      </c>
      <c r="F6" s="22" t="s">
        <v>5</v>
      </c>
      <c r="G6" s="23" t="s">
        <v>6</v>
      </c>
      <c r="H6" s="22" t="s">
        <v>7</v>
      </c>
      <c r="I6" s="24" t="s">
        <v>8</v>
      </c>
      <c r="J6" s="22" t="s">
        <v>9</v>
      </c>
      <c r="K6" s="24" t="s">
        <v>10</v>
      </c>
      <c r="L6" s="22" t="s">
        <v>2</v>
      </c>
      <c r="M6" s="24" t="s">
        <v>24</v>
      </c>
    </row>
    <row r="7" spans="1:13" ht="48" customHeight="1">
      <c r="A7" s="63">
        <v>3</v>
      </c>
      <c r="B7" s="60" t="s">
        <v>38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4" ht="87.75" customHeight="1">
      <c r="A8" s="64"/>
      <c r="B8" s="26" t="s">
        <v>39</v>
      </c>
      <c r="C8" s="46" t="s">
        <v>60</v>
      </c>
      <c r="D8" s="25" t="s">
        <v>45</v>
      </c>
      <c r="E8" s="43" t="s">
        <v>51</v>
      </c>
      <c r="F8" s="27" t="s">
        <v>55</v>
      </c>
      <c r="G8" s="26" t="s">
        <v>44</v>
      </c>
      <c r="H8" s="28"/>
      <c r="I8" s="35">
        <v>60000</v>
      </c>
      <c r="J8" s="37">
        <v>60000</v>
      </c>
      <c r="K8" s="29">
        <f>H8*I8</f>
        <v>0</v>
      </c>
      <c r="L8" s="30">
        <f>H8*J8</f>
        <v>0</v>
      </c>
      <c r="M8" s="31">
        <v>1</v>
      </c>
      <c r="N8" s="40">
        <v>0.1</v>
      </c>
    </row>
    <row r="9" spans="1:14" ht="87.75" customHeight="1">
      <c r="A9" s="64"/>
      <c r="B9" s="26" t="s">
        <v>40</v>
      </c>
      <c r="C9" s="47" t="s">
        <v>61</v>
      </c>
      <c r="D9" s="25" t="s">
        <v>46</v>
      </c>
      <c r="E9" s="27" t="s">
        <v>50</v>
      </c>
      <c r="F9" s="27" t="s">
        <v>55</v>
      </c>
      <c r="G9" s="26" t="s">
        <v>44</v>
      </c>
      <c r="H9" s="28"/>
      <c r="I9" s="35">
        <v>60000</v>
      </c>
      <c r="J9" s="37">
        <v>60000</v>
      </c>
      <c r="K9" s="29">
        <f>H9*I9</f>
        <v>0</v>
      </c>
      <c r="L9" s="30">
        <f>H9*J9</f>
        <v>0</v>
      </c>
      <c r="M9" s="31">
        <v>1</v>
      </c>
      <c r="N9" s="40">
        <v>0.2</v>
      </c>
    </row>
    <row r="10" spans="1:14" ht="87.75" customHeight="1">
      <c r="A10" s="65"/>
      <c r="B10" s="26" t="s">
        <v>41</v>
      </c>
      <c r="C10" s="47" t="s">
        <v>62</v>
      </c>
      <c r="D10" s="25" t="s">
        <v>47</v>
      </c>
      <c r="E10" s="27" t="s">
        <v>52</v>
      </c>
      <c r="F10" s="27" t="s">
        <v>56</v>
      </c>
      <c r="G10" s="26" t="s">
        <v>44</v>
      </c>
      <c r="H10" s="28"/>
      <c r="I10" s="35">
        <v>6000</v>
      </c>
      <c r="J10" s="37">
        <v>6000</v>
      </c>
      <c r="K10" s="29">
        <f>H10*I10</f>
        <v>0</v>
      </c>
      <c r="L10" s="30">
        <f>H10*J10</f>
        <v>0</v>
      </c>
      <c r="M10" s="31">
        <v>1</v>
      </c>
      <c r="N10" s="40">
        <v>0.2</v>
      </c>
    </row>
    <row r="11" spans="1:14" ht="87.75" customHeight="1">
      <c r="A11" s="25">
        <v>5</v>
      </c>
      <c r="B11" s="26" t="s">
        <v>42</v>
      </c>
      <c r="C11" s="47" t="s">
        <v>63</v>
      </c>
      <c r="D11" s="25" t="s">
        <v>48</v>
      </c>
      <c r="E11" s="27" t="s">
        <v>53</v>
      </c>
      <c r="F11" s="27" t="s">
        <v>57</v>
      </c>
      <c r="G11" s="26" t="s">
        <v>44</v>
      </c>
      <c r="H11" s="28"/>
      <c r="I11" s="35">
        <v>70000</v>
      </c>
      <c r="J11" s="38">
        <v>70000</v>
      </c>
      <c r="K11" s="29">
        <f>H11*I11</f>
        <v>0</v>
      </c>
      <c r="L11" s="30">
        <f>H11*J11</f>
        <v>0</v>
      </c>
      <c r="M11" s="31">
        <v>1</v>
      </c>
      <c r="N11" s="40">
        <v>0.2</v>
      </c>
    </row>
    <row r="12" spans="1:14" ht="87.75" customHeight="1">
      <c r="A12" s="48">
        <v>8</v>
      </c>
      <c r="B12" s="49" t="s">
        <v>43</v>
      </c>
      <c r="C12" s="50" t="s">
        <v>64</v>
      </c>
      <c r="D12" s="48" t="s">
        <v>49</v>
      </c>
      <c r="E12" s="51" t="s">
        <v>54</v>
      </c>
      <c r="F12" s="51" t="s">
        <v>55</v>
      </c>
      <c r="G12" s="49" t="s">
        <v>44</v>
      </c>
      <c r="H12" s="28"/>
      <c r="I12" s="52">
        <v>44000</v>
      </c>
      <c r="J12" s="36">
        <v>44000</v>
      </c>
      <c r="K12" s="29">
        <f>H12*I12</f>
        <v>0</v>
      </c>
      <c r="L12" s="30">
        <f>H12*J12</f>
        <v>0</v>
      </c>
      <c r="M12" s="31">
        <v>2</v>
      </c>
      <c r="N12" s="40">
        <v>0.1</v>
      </c>
    </row>
    <row r="13" spans="1:13" ht="21.75" customHeight="1">
      <c r="A13" s="53" t="s">
        <v>66</v>
      </c>
      <c r="B13" s="54"/>
      <c r="C13" s="54"/>
      <c r="D13" s="54"/>
      <c r="E13" s="54"/>
      <c r="F13" s="54"/>
      <c r="G13" s="54"/>
      <c r="H13" s="54"/>
      <c r="I13" s="54"/>
      <c r="J13" s="55"/>
      <c r="K13" s="42">
        <f>SUM(K8,K12)</f>
        <v>0</v>
      </c>
      <c r="L13" s="32">
        <f>L8+L12</f>
        <v>0</v>
      </c>
      <c r="M13" s="39">
        <f>AVERAGE(M8:M12)</f>
        <v>1.2</v>
      </c>
    </row>
    <row r="14" spans="1:12" ht="18.75" customHeight="1">
      <c r="A14" s="70" t="s">
        <v>71</v>
      </c>
      <c r="B14" s="54"/>
      <c r="C14" s="54"/>
      <c r="D14" s="54"/>
      <c r="E14" s="54"/>
      <c r="F14" s="54"/>
      <c r="G14" s="54"/>
      <c r="H14" s="54"/>
      <c r="I14" s="54"/>
      <c r="J14" s="55"/>
      <c r="K14" s="33">
        <f>K8*N8+K12*N12</f>
        <v>0</v>
      </c>
      <c r="L14" s="32">
        <f>L13*20%</f>
        <v>0</v>
      </c>
    </row>
    <row r="15" spans="1:12" ht="18.75" customHeight="1">
      <c r="A15" s="53" t="s">
        <v>67</v>
      </c>
      <c r="B15" s="54"/>
      <c r="C15" s="54"/>
      <c r="D15" s="54"/>
      <c r="E15" s="54"/>
      <c r="F15" s="54"/>
      <c r="G15" s="54"/>
      <c r="H15" s="54"/>
      <c r="I15" s="54"/>
      <c r="J15" s="55"/>
      <c r="K15" s="33">
        <f>K13+K14</f>
        <v>0</v>
      </c>
      <c r="L15" s="32">
        <f>L13+L14</f>
        <v>0</v>
      </c>
    </row>
    <row r="16" spans="1:12" ht="18.75" customHeight="1">
      <c r="A16" s="53" t="s">
        <v>68</v>
      </c>
      <c r="B16" s="54"/>
      <c r="C16" s="54"/>
      <c r="D16" s="54"/>
      <c r="E16" s="54"/>
      <c r="F16" s="54"/>
      <c r="G16" s="54"/>
      <c r="H16" s="54"/>
      <c r="I16" s="54"/>
      <c r="J16" s="55"/>
      <c r="K16" s="33">
        <f>K9+K10+K11</f>
        <v>0</v>
      </c>
      <c r="L16" s="32">
        <f>L9+L10+L11</f>
        <v>0</v>
      </c>
    </row>
    <row r="17" spans="1:12" ht="18.75" customHeight="1">
      <c r="A17" s="53" t="s">
        <v>70</v>
      </c>
      <c r="B17" s="54"/>
      <c r="C17" s="54"/>
      <c r="D17" s="54"/>
      <c r="E17" s="54"/>
      <c r="F17" s="54"/>
      <c r="G17" s="54"/>
      <c r="H17" s="54"/>
      <c r="I17" s="54"/>
      <c r="J17" s="55"/>
      <c r="K17" s="33">
        <f>K9*N9+K10*N10+K11*N11</f>
        <v>0</v>
      </c>
      <c r="L17" s="32">
        <f>L16*10%</f>
        <v>0</v>
      </c>
    </row>
    <row r="18" spans="1:12" ht="18.75" customHeight="1">
      <c r="A18" s="53" t="s">
        <v>69</v>
      </c>
      <c r="B18" s="54"/>
      <c r="C18" s="54"/>
      <c r="D18" s="54"/>
      <c r="E18" s="54"/>
      <c r="F18" s="54"/>
      <c r="G18" s="54"/>
      <c r="H18" s="54"/>
      <c r="I18" s="54"/>
      <c r="J18" s="55"/>
      <c r="K18" s="33">
        <f>K16+K17</f>
        <v>0</v>
      </c>
      <c r="L18" s="32">
        <f>L16+L17</f>
        <v>0</v>
      </c>
    </row>
    <row r="19" spans="1:12" ht="18.75" customHeight="1">
      <c r="A19" s="57" t="s">
        <v>4</v>
      </c>
      <c r="B19" s="57"/>
      <c r="C19" s="57"/>
      <c r="D19" s="57"/>
      <c r="E19" s="57"/>
      <c r="F19" s="57"/>
      <c r="G19" s="57"/>
      <c r="H19" s="57"/>
      <c r="I19" s="57"/>
      <c r="J19" s="57"/>
      <c r="K19" s="33">
        <f>K13+K16</f>
        <v>0</v>
      </c>
      <c r="L19" s="32">
        <f>L13+L16</f>
        <v>0</v>
      </c>
    </row>
    <row r="20" spans="1:12" ht="18.75" customHeight="1">
      <c r="A20" s="56" t="s">
        <v>37</v>
      </c>
      <c r="B20" s="56"/>
      <c r="C20" s="56"/>
      <c r="D20" s="56"/>
      <c r="E20" s="56"/>
      <c r="F20" s="56"/>
      <c r="G20" s="56"/>
      <c r="H20" s="56"/>
      <c r="I20" s="56"/>
      <c r="J20" s="56"/>
      <c r="K20" s="33">
        <f>K14+K17</f>
        <v>0</v>
      </c>
      <c r="L20" s="32">
        <f>L14+L17</f>
        <v>0</v>
      </c>
    </row>
    <row r="21" spans="1:12" ht="18" customHeight="1">
      <c r="A21" s="56" t="s">
        <v>3</v>
      </c>
      <c r="B21" s="56"/>
      <c r="C21" s="56"/>
      <c r="D21" s="56"/>
      <c r="E21" s="56"/>
      <c r="F21" s="56"/>
      <c r="G21" s="56"/>
      <c r="H21" s="56"/>
      <c r="I21" s="56"/>
      <c r="J21" s="56"/>
      <c r="K21" s="33">
        <f>K19+K20</f>
        <v>0</v>
      </c>
      <c r="L21" s="41">
        <f>L19+L20</f>
        <v>0</v>
      </c>
    </row>
  </sheetData>
  <sheetProtection/>
  <mergeCells count="13">
    <mergeCell ref="A2:L2"/>
    <mergeCell ref="A4:D4"/>
    <mergeCell ref="B7:M7"/>
    <mergeCell ref="A7:A10"/>
    <mergeCell ref="A15:J15"/>
    <mergeCell ref="A16:J16"/>
    <mergeCell ref="A18:J18"/>
    <mergeCell ref="A13:J13"/>
    <mergeCell ref="A14:J14"/>
    <mergeCell ref="A20:J20"/>
    <mergeCell ref="A21:J21"/>
    <mergeCell ref="A19:J19"/>
    <mergeCell ref="A17:J1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69" t="s">
        <v>59</v>
      </c>
      <c r="F2" s="69"/>
      <c r="G2" s="69"/>
      <c r="H2" s="69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4" t="s">
        <v>65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'Austroline - specif.'!K13</f>
        <v>0</v>
      </c>
      <c r="F6" s="10">
        <f>'Austroline - specif.'!L13</f>
        <v>0</v>
      </c>
      <c r="G6" s="11">
        <f>'Austroline - specif.'!L21</f>
        <v>0</v>
      </c>
    </row>
    <row r="7" spans="2:7" ht="24.75" customHeight="1" thickBot="1">
      <c r="B7" s="3" t="s">
        <v>16</v>
      </c>
      <c r="C7" s="12" t="s">
        <v>17</v>
      </c>
      <c r="D7" s="2"/>
      <c r="E7" s="66" t="s">
        <v>18</v>
      </c>
      <c r="F7" s="67"/>
      <c r="G7" s="68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45">
        <f>'Austroline - specif.'!M13</f>
        <v>1.2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4" t="s">
        <v>58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2020-01-31T12:29:54Z</cp:lastPrinted>
  <dcterms:created xsi:type="dcterms:W3CDTF">2014-01-17T13:07:43Z</dcterms:created>
  <dcterms:modified xsi:type="dcterms:W3CDTF">2020-02-03T13:59:00Z</dcterms:modified>
  <cp:category/>
  <cp:version/>
  <cp:contentType/>
  <cp:contentStatus/>
</cp:coreProperties>
</file>