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a i Austroline - specif." sheetId="1" r:id="rId1"/>
    <sheet name="Medica i Austroli - Obrazac KVI" sheetId="2" r:id="rId2"/>
  </sheets>
  <definedNames>
    <definedName name="_xlnm.Print_Area" localSheetId="1">'Medica i Austroli - Obrazac KVI'!$A$1:$H$22</definedName>
    <definedName name="_xlnm.Print_Area" localSheetId="0">'Medica i Austroline - specif.'!$A$1:$L$11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<sst xmlns="http://schemas.openxmlformats.org/spreadsheetml/2006/main" count="55" uniqueCount="52">
  <si>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</si>
  <si>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</si>
  <si>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</si>
  <si>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</si>
  <si>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</si>
  <si>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</si>
  <si>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</si>
  <si>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</si>
  <si>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</si>
  <si>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</si>
  <si>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</si>
  <si>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</si>
  <si>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</si>
  <si>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</si>
  <si>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</si>
  <si>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</si>
  <si>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</si>
  <si>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</si>
  <si>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</si>
  <si>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</si>
  <si>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</si>
  <si>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</si>
  <si>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</si>
  <si>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</si>
  <si>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</si>
  <si>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</si>
  <si>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</si>
  <si>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</si>
  <si>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</si>
  <si>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</si>
  <si>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</si>
  <si>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</si>
  <si>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</si>
  <si>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</si>
  <si>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</si>
  <si>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</si>
  <si>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</si>
  <si>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</si>
  <si>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Medica Linea i Austroline d.o.o.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</si>
  <si>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</si>
  <si>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</si>
  <si>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Назив добављача: Medica Linea Pharm d.o.o. i Austroline d.o.o.</t>
  </si>
  <si>
    <t>комад</t>
  </si>
  <si>
    <t xml:space="preserve">Roadsaver Carotid Artery Stent System </t>
  </si>
  <si>
    <t>CGuard Carotid Embolic Prevention Stent System</t>
  </si>
  <si>
    <t xml:space="preserve">RDS-XXXX143RX  </t>
  </si>
  <si>
    <t>CRX***0</t>
  </si>
  <si>
    <t xml:space="preserve">MicroVention Europe, Francuska </t>
  </si>
  <si>
    <t>Inspire MD, Izrael</t>
  </si>
  <si>
    <t>Каротидни стентови (monorail – rapid exchange sistem) са дуплом, микро и макро мрежицом, израђени од нитинола за третман високо ембологених лезија</t>
  </si>
  <si>
    <t>STT19004</t>
  </si>
  <si>
    <t>STT19005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</si>
</sst>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4" fontId="43" fillId="37" borderId="19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35" hidden="1" customWidth="1"/>
    <col min="10" max="10" width="15.140625" style="19" customWidth="1"/>
    <col min="11" max="11" width="15.140625" style="36" hidden="1" customWidth="1"/>
    <col min="12" max="12" width="18.7109375" style="19" customWidth="1"/>
    <col min="13" max="13" width="9.57421875" style="35" hidden="1" customWidth="1"/>
    <col min="14" max="14" width="9.140625" style="19" hidden="1" customWidth="1"/>
    <col min="15" max="16384" width="9.140625" style="19" customWidth="1"/>
  </cols>
  <sheetData>
    <row r="2" spans="1:12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38</v>
      </c>
      <c r="B4" s="44"/>
      <c r="C4" s="44"/>
      <c r="D4" s="44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23" t="s">
        <v>8</v>
      </c>
      <c r="J6" s="21" t="s">
        <v>9</v>
      </c>
      <c r="K6" s="23" t="s">
        <v>10</v>
      </c>
      <c r="L6" s="21" t="s">
        <v>2</v>
      </c>
      <c r="M6" s="23" t="s">
        <v>24</v>
      </c>
    </row>
    <row r="7" spans="1:14" ht="87.75" customHeight="1">
      <c r="A7" s="45">
        <v>4</v>
      </c>
      <c r="B7" s="47" t="s">
        <v>49</v>
      </c>
      <c r="C7" s="54" t="s">
        <v>50</v>
      </c>
      <c r="D7" s="24" t="s">
        <v>43</v>
      </c>
      <c r="E7" s="26" t="s">
        <v>45</v>
      </c>
      <c r="F7" s="26" t="s">
        <v>47</v>
      </c>
      <c r="G7" s="25" t="s">
        <v>42</v>
      </c>
      <c r="H7" s="27"/>
      <c r="I7" s="28">
        <v>110000</v>
      </c>
      <c r="J7" s="29">
        <v>110000</v>
      </c>
      <c r="K7" s="28">
        <f>H7*I7</f>
        <v>0</v>
      </c>
      <c r="L7" s="30">
        <f>H7*J7</f>
        <v>0</v>
      </c>
      <c r="M7" s="31">
        <v>1</v>
      </c>
      <c r="N7" s="40">
        <v>0.1</v>
      </c>
    </row>
    <row r="8" spans="1:14" ht="87.75" customHeight="1">
      <c r="A8" s="46"/>
      <c r="B8" s="48"/>
      <c r="C8" s="54" t="s">
        <v>51</v>
      </c>
      <c r="D8" s="24" t="s">
        <v>44</v>
      </c>
      <c r="E8" s="26" t="s">
        <v>46</v>
      </c>
      <c r="F8" s="26" t="s">
        <v>48</v>
      </c>
      <c r="G8" s="25" t="s">
        <v>42</v>
      </c>
      <c r="H8" s="27"/>
      <c r="I8" s="28">
        <v>110000</v>
      </c>
      <c r="J8" s="29">
        <v>110000</v>
      </c>
      <c r="K8" s="28">
        <f>H8*I8</f>
        <v>0</v>
      </c>
      <c r="L8" s="30">
        <f>H8*J8</f>
        <v>0</v>
      </c>
      <c r="M8" s="31">
        <v>1</v>
      </c>
      <c r="N8" s="40">
        <v>0.1</v>
      </c>
    </row>
    <row r="9" spans="1:13" ht="21.75" customHeight="1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37">
        <f>K7+K8</f>
        <v>0</v>
      </c>
      <c r="L9" s="32">
        <f>L7+L8</f>
        <v>0</v>
      </c>
      <c r="M9" s="39">
        <f>AVERAGE(M7:M8)</f>
        <v>1</v>
      </c>
    </row>
    <row r="10" spans="1:12" ht="18.75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33">
        <f>K7*N7+K8*N8</f>
        <v>0</v>
      </c>
      <c r="L10" s="32">
        <f>L7*N7+L8*N8</f>
        <v>0</v>
      </c>
    </row>
    <row r="11" spans="1:12" ht="18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33">
        <f>K9+K10</f>
        <v>0</v>
      </c>
      <c r="L11" s="32">
        <f>L9+L10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2" t="s">
        <v>41</v>
      </c>
      <c r="F2" s="53"/>
      <c r="G2" s="53"/>
      <c r="H2" s="53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38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'Medica i Austroline - specif.'!K9</f>
        <v>0</v>
      </c>
      <c r="F6" s="10">
        <f>'Medica i Austroline - specif.'!L9</f>
        <v>0</v>
      </c>
      <c r="G6" s="11">
        <f>'Medica i Austroline - specif.'!L11</f>
        <v>0</v>
      </c>
    </row>
    <row r="7" spans="2:7" ht="24.75" customHeight="1" thickBot="1">
      <c r="B7" s="3" t="s">
        <v>16</v>
      </c>
      <c r="C7" s="12" t="s">
        <v>17</v>
      </c>
      <c r="D7" s="2"/>
      <c r="E7" s="49" t="s">
        <v>18</v>
      </c>
      <c r="F7" s="50"/>
      <c r="G7" s="51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'Medica i Austroline - specif.'!M9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38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2019-06-11T10:06:58Z</dcterms:modified>
  <cp:category/>
  <cp:version/>
  <cp:contentType/>
  <cp:contentStatus/>
</cp:coreProperties>
</file>