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<sst xmlns="http://schemas.openxmlformats.org/spreadsheetml/2006/main" count="222" uniqueCount="153">
  <si>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</si>
  <si>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</si>
  <si>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</si>
  <si>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</si>
  <si>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</si>
  <si>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</si>
  <si>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</si>
  <si>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</si>
  <si>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</si>
  <si>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</si>
  <si>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</si>
  <si>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</si>
  <si>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</si>
  <si>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</si>
  <si>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</si>
  <si>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</si>
  <si>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</si>
  <si>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</si>
  <si>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</si>
  <si>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</si>
  <si>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</si>
  <si>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</si>
  <si>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</si>
  <si>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</si>
  <si>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Отворени</t>
  </si>
  <si>
    <t>Предмет набавке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</si>
  <si>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</si>
  <si>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</si>
  <si>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</si>
  <si>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</si>
  <si>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</si>
  <si>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</si>
  <si>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</si>
  <si>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</si>
  <si>
    <t>Број партије</t>
  </si>
  <si>
    <t>Заштићени назив понуђеног лека</t>
  </si>
  <si>
    <t>Јачина/ концентрација лека</t>
  </si>
  <si>
    <t>rastvor za injekciju</t>
  </si>
  <si>
    <t>bočica staklena</t>
  </si>
  <si>
    <t>koncentrat za rastvor za infuziju</t>
  </si>
  <si>
    <t>100 mg</t>
  </si>
  <si>
    <t>ml</t>
  </si>
  <si>
    <t>Јединична цена</t>
  </si>
  <si>
    <t>anti-humani T limfocitni imunoglobulin kunića 100 mg</t>
  </si>
  <si>
    <t>NEOVII BIOTECH GMBH</t>
  </si>
  <si>
    <t>0199214</t>
  </si>
  <si>
    <t>GE HEALTHCARE IRELAND LIMITED</t>
  </si>
  <si>
    <t>50 ml (350 mg I/ml)</t>
  </si>
  <si>
    <t>0199215</t>
  </si>
  <si>
    <t>100 ml (350 mg I/ml)</t>
  </si>
  <si>
    <t>50 ml (320 mg I/ml)</t>
  </si>
  <si>
    <t>100 ml (320 mg I/ml)</t>
  </si>
  <si>
    <t>Лекови са Листе Б и Листе Д Листе лекова</t>
  </si>
  <si>
    <t>AMICUS SRB D.O.O.</t>
  </si>
  <si>
    <t>joheksol 350 mg I/ml, 50 ml i 100 ml</t>
  </si>
  <si>
    <t>Omnipaque™</t>
  </si>
  <si>
    <t>0199217</t>
  </si>
  <si>
    <t>0199218</t>
  </si>
  <si>
    <t>200 ml (350 mg I/ml)</t>
  </si>
  <si>
    <t>500 ml (350 mg I/ml)</t>
  </si>
  <si>
    <t>jodiksanol 320 mg I/ml, 50 ml i 100 ml</t>
  </si>
  <si>
    <t>Visipaque™</t>
  </si>
  <si>
    <t>0199463</t>
  </si>
  <si>
    <t>0199464</t>
  </si>
  <si>
    <t>joheksol 350 mg I/ml, 200 ml i 500 ml</t>
  </si>
  <si>
    <t>Назив партије</t>
  </si>
  <si>
    <t>retinol, fitomenadion, ergokalciferol, tokoferol (135,3 mcg/ml + 20 mcg/ml + 1 mcg/ml + 0,64 mg/ml)</t>
  </si>
  <si>
    <t>0050150</t>
  </si>
  <si>
    <t>Vitalipid N Infant</t>
  </si>
  <si>
    <t>FRESENIUS KABI AB</t>
  </si>
  <si>
    <t>koncentrat za emulziju za infuziju</t>
  </si>
  <si>
    <t>10 ml (135,3 mcg/ml + 20 mcg/ml + 1 mcg/ml + 0,64 mg/ml)</t>
  </si>
  <si>
    <t>ampula</t>
  </si>
  <si>
    <t>retinol, fitomenadion, ergokalciferol, tokoferol (194,1 mcg/ml + 15 mcg/ml + 0,5 mcg/ml + 0,91 mg/ml)</t>
  </si>
  <si>
    <t>0050151</t>
  </si>
  <si>
    <t>Vitalipid N Adult</t>
  </si>
  <si>
    <t>10 ml (194,1 mcg/ml + 15 mcg/ml + 0,5 mcg/ml + 0,91 mg/ml)</t>
  </si>
  <si>
    <t>alfa-okso-(R,S)-izoleucin, kalcijumova so, alfa-okso-leucin, kalcijumova so, alfa-okso-fenilalanin, kalcijumova so, alfa-okso-valin, kalcijumova so, alfa-hidroksi-(R,S)-metionin, kalcijumova so, lizin, treonin, triptofan, histidin, tirozin</t>
  </si>
  <si>
    <t>Ketosteril</t>
  </si>
  <si>
    <t>LABESFAL-LABORATORIOS ALMIRO</t>
  </si>
  <si>
    <t>film tableta</t>
  </si>
  <si>
    <t>67 mg + 101 mg + 68 mg + 86 mg + 59 mg + 75 mg + 53 mg + 23 mg + 38 mg + 30 mg</t>
  </si>
  <si>
    <t>tableta</t>
  </si>
  <si>
    <t>alanin, arginin, asparaginska kiselina, cistein, glutaminska kiselina, glicin, histidin, izoleucin, leucin, lizin, metionin, fenilalanin, prolin, serin, taurin, treonin, triptofan, tirozin, valin</t>
  </si>
  <si>
    <t>0174041</t>
  </si>
  <si>
    <t>Vaminolact</t>
  </si>
  <si>
    <t>FRESENIUS KABI AUSTRIA GMBH</t>
  </si>
  <si>
    <t>rastvor za infuziju</t>
  </si>
  <si>
    <t>100 ml (6,3g/l + 4,1g/l + 4,1g/l + 1g/l + 7,1g/l + 2,1g/l + 2,1g/l + 3,1g/l + 7g/l + 5,6g/l + 1,3g/l + 2,7g/l + 5,6g/l + 3,8g/l + 300 mg/l + 3,6g/l + 1,4g/l + 500 mg/l + 3,6g/l)</t>
  </si>
  <si>
    <t>boca staklena</t>
  </si>
  <si>
    <t>sojino ulje 10%, glicerol, lecitin jajeta</t>
  </si>
  <si>
    <t>0171110</t>
  </si>
  <si>
    <t>Lipovenoes 10% PLR</t>
  </si>
  <si>
    <t>Fresenius Kabi Austria GMBH</t>
  </si>
  <si>
    <t>emulzija za infuziju</t>
  </si>
  <si>
    <t>500 ml (10%+2,5%+0,6%)</t>
  </si>
  <si>
    <t>prečišćeno sojino ulje, trigliceridi srednje dužine lanaca, prečišćeno maslinovo ulje, riblje ulje bogato omega-3 kiselinama,   100 ml, 250 ml i 500 ml</t>
  </si>
  <si>
    <t>0171297</t>
  </si>
  <si>
    <t>SMOFLipid</t>
  </si>
  <si>
    <t>100 ml (60g/l + 60g/l + 50g/l + 30g/l)</t>
  </si>
  <si>
    <t>0171298</t>
  </si>
  <si>
    <t>250 ml (60g/l + 60g/l + 50g/l + 30g/l)</t>
  </si>
  <si>
    <t>0171299</t>
  </si>
  <si>
    <t>500 ml (60g/l + 60g/l + 50g/l + 30g/l)</t>
  </si>
  <si>
    <t>glukoza 5%, boca staklena 100 ml</t>
  </si>
  <si>
    <t>0173900</t>
  </si>
  <si>
    <t>Glucose 5% Fresenius</t>
  </si>
  <si>
    <t>FRESENIUS KABI ITALIA S.R.L.</t>
  </si>
  <si>
    <t>100 ml (5%)</t>
  </si>
  <si>
    <t>glukoza 5%, boca staklena 500 ml</t>
  </si>
  <si>
    <t>0173901</t>
  </si>
  <si>
    <t>500 ml (5%)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</si>
  <si>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</t>
  </si>
  <si>
    <t>0171301</t>
  </si>
  <si>
    <t>Kabiven</t>
  </si>
  <si>
    <t>FRESENIUS KABI AB / FRESENIUS KABI AUSTRIA GMBH</t>
  </si>
  <si>
    <t>1540 ml (1400 kcal)</t>
  </si>
  <si>
    <t>84</t>
  </si>
  <si>
    <t>glukoza monohidrat, alanin, arginin, glicin, histidin, izoleucin, leucin, lizin-acetat, metionin, fenilalanin, prolin, serin, taurin, treonin, triptofan, tirozin, valin, kalcijum-hlorid dihidrat, natrijum-glicerofosfat hidrat, magnezijum-sulfat heptahidrat, kalijum-hlorid, natrijum-acetat trihidrat, cink-sulfat heptahidrat, prečišćeno sojino ulje, trigliceridi srednje dužine lanaca, prečišćeno maslinovo ulje, riblje ulje bogato omega-3 kiselinama, mešavina za centralni venski kateter, 1477 ml i 2463 ml</t>
  </si>
  <si>
    <t>0174201</t>
  </si>
  <si>
    <t>SmofKabiven</t>
  </si>
  <si>
    <t>1477 ml (1600 kcal) (420g/l + 14g/l + 12g/l + 11g/l + 3g/l + 5g/l + 7,4g/l + 6,6g/l + 4,3g/l + 5,1g/l + 11,2g/l + 6,5g/l + 1g/l + 4,4g/l + 2g/l +0,4g/l + 6,2g/l + 0,56g/l + 4,18g/l + 1,2g/l + 4,48g/l + 3,4g/l + 0,0129g/l + 60g/l + 60g/l + 50g/l + 30g/l)</t>
  </si>
  <si>
    <t>0174205</t>
  </si>
  <si>
    <t>2463 ml (2700 kcal) (420g/l + 14g/l + 12g/l + 11g/l + 3g/l + 5g/l + 7,4g/l + 6,6g/l + 4,3g/l + 5,1g/l + 11,2g/l + 6,5g/l + 1g/l + 4,4g/l + 2g/l +0,4g/l + 6,2g/l + 0,56g/l + 4,18g/l + 1,2g/l + 4,48g/l + 3,4g/l + 0,0129g/l + 60g/l + 60g/l + 50g/l + 30g/l)</t>
  </si>
  <si>
    <t>glukoza, alanin, arginin, glicin, histidin, izoleucin, leucin, lizin, metionin, fenilalanin, prolin, serin, taurin, treonin, triptofan, tirozin, valin, kalcijum-hlorid, natrijum-glicerofosfat, magnezijum-sulfat, kalijum-hlorid, natrijum-acetat, cink-sulfat, prečišćeno sojino ulje, trigliceridi, srednje dužine lanca, prečišćeno maslinovo ulje, riblje ulje bogato omega-3 kiselinama, za centralni i periferni venski kateter, 1206 ml</t>
  </si>
  <si>
    <t>0171346</t>
  </si>
  <si>
    <t>SmofKabiven Peripheral</t>
  </si>
  <si>
    <t>1206 ml (800 kcal) (130g/l + 14g/l + 12g/l + 11g/l + 3g/l + 5g/l + 7.4g/l + 6.6g/l + 4.3g/l + 5.1g/l + 11.2g/l + 6.5g/l + 1g/l + 4.4g/l + 2g/l + 0.4g/l + 6.2g/l + 0.56g/l + 4.18g/l + 1.2g/l + 4.48g/l + 3.4g/l + 0.0129g/l + 60g/l + 60g/l + 50g/l + 30g/l)</t>
  </si>
  <si>
    <t>85</t>
  </si>
  <si>
    <t>natrijum hidrogenkarbonat 8,4%</t>
  </si>
  <si>
    <t>0133110</t>
  </si>
  <si>
    <t>Natriumbicarbonat "Fresenius" 8.4%</t>
  </si>
  <si>
    <t>100 ml (8,4%)</t>
  </si>
  <si>
    <t>natrijum hlorid 0,9% (fiziološki rastvor), boca staklena 100 ml</t>
  </si>
  <si>
    <t>0175582</t>
  </si>
  <si>
    <t>Sodium chloride</t>
  </si>
  <si>
    <t>100 ml (9 g/l)</t>
  </si>
  <si>
    <t>alanil glutamin 100 ml</t>
  </si>
  <si>
    <t>0174050</t>
  </si>
  <si>
    <t>Dipeptiven</t>
  </si>
  <si>
    <t>100 ml (20 g/100 ml)</t>
  </si>
  <si>
    <t>boca</t>
  </si>
  <si>
    <t>tiamin, riboflavin, nikotinamid, piridoksin, pantotenska kiselina, askorbinska kiselina, biotin, folna kiselina, cijanokobalamin, 10 ml</t>
  </si>
  <si>
    <t>0052720</t>
  </si>
  <si>
    <t>Soluvit N</t>
  </si>
  <si>
    <t>prašak za rastvor za infuziju</t>
  </si>
  <si>
    <t>10 ml (2,5 mg + 3,6 mg + 40 mg + 4 mg+ 15 mg + 100 mg + 60 mcg + 0,4 mg + 5 mcg)</t>
  </si>
  <si>
    <t>0010221/ 0010220</t>
  </si>
  <si>
    <t>Grafalon®</t>
  </si>
  <si>
    <t>383</t>
  </si>
  <si>
    <t>GE HEALTHCARE AS / GE HEALTHCARE IRELAND LIMITED</t>
  </si>
  <si>
    <t>71</t>
  </si>
  <si>
    <t>404-1-110/19-28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</si>
</sst>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  <numFmt numFmtId="188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7.5"/>
      <color rgb="FF000000"/>
      <name val="Calibri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" fontId="49" fillId="0" borderId="0" xfId="0" applyNumberFormat="1" applyFont="1" applyAlignment="1">
      <alignment/>
    </xf>
    <xf numFmtId="0" fontId="51" fillId="0" borderId="16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3" fillId="33" borderId="10" xfId="65" applyFont="1" applyFill="1" applyBorder="1" applyAlignment="1">
      <alignment horizontal="center" vertical="center" wrapText="1"/>
      <protection/>
    </xf>
    <xf numFmtId="0" fontId="51" fillId="0" borderId="10" xfId="65" applyFont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44" fillId="36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4" fontId="54" fillId="0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1" fontId="44" fillId="34" borderId="10" xfId="0" applyNumberFormat="1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4" fontId="57" fillId="34" borderId="10" xfId="0" applyNumberFormat="1" applyFont="1" applyFill="1" applyBorder="1" applyAlignment="1">
      <alignment horizontal="center" vertical="center" wrapText="1"/>
    </xf>
    <xf numFmtId="4" fontId="57" fillId="37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8" fillId="0" borderId="17" xfId="61" applyNumberFormat="1" applyFont="1" applyFill="1" applyBorder="1" applyAlignment="1">
      <alignment horizontal="center" vertical="center" wrapText="1"/>
      <protection/>
    </xf>
    <xf numFmtId="49" fontId="8" fillId="0" borderId="18" xfId="61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49" fontId="8" fillId="0" borderId="10" xfId="61" applyNumberFormat="1" applyFont="1" applyFill="1" applyBorder="1" applyAlignment="1">
      <alignment horizontal="center" vertical="center" wrapText="1"/>
      <protection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4" fontId="52" fillId="33" borderId="13" xfId="0" applyNumberFormat="1" applyFont="1" applyFill="1" applyBorder="1" applyAlignment="1">
      <alignment horizontal="center" vertical="center" wrapText="1"/>
    </xf>
    <xf numFmtId="4" fontId="52" fillId="33" borderId="20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" xfId="59"/>
    <cellStyle name="Normal 2 2 10" xfId="60"/>
    <cellStyle name="Normal 2 2 13" xfId="61"/>
    <cellStyle name="Normal 2 2 2" xfId="62"/>
    <cellStyle name="Normal 2 3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K17" sqref="K17"/>
    </sheetView>
  </sheetViews>
  <sheetFormatPr defaultColWidth="9.140625" defaultRowHeight="15"/>
  <cols>
    <col min="1" max="1" width="6.57421875" style="24" customWidth="1"/>
    <col min="2" max="2" width="20.28125" style="24" customWidth="1"/>
    <col min="3" max="3" width="10.140625" style="24" customWidth="1"/>
    <col min="4" max="4" width="13.28125" style="24" customWidth="1"/>
    <col min="5" max="5" width="19.57421875" style="24" customWidth="1"/>
    <col min="6" max="6" width="14.7109375" style="24" customWidth="1"/>
    <col min="7" max="7" width="17.00390625" style="24" customWidth="1"/>
    <col min="8" max="8" width="9.421875" style="24" customWidth="1"/>
    <col min="9" max="9" width="12.00390625" style="24" customWidth="1"/>
    <col min="10" max="10" width="11.00390625" style="24" hidden="1" customWidth="1"/>
    <col min="11" max="11" width="10.8515625" style="24" customWidth="1"/>
    <col min="12" max="12" width="17.8515625" style="24" hidden="1" customWidth="1"/>
    <col min="13" max="13" width="14.421875" style="24" customWidth="1"/>
    <col min="14" max="14" width="13.8515625" style="24" hidden="1" customWidth="1"/>
    <col min="15" max="16384" width="9.140625" style="24" customWidth="1"/>
  </cols>
  <sheetData>
    <row r="2" spans="1:14" ht="12.7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5"/>
    </row>
    <row r="3" spans="1:14" ht="12.75" customHeight="1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5"/>
    </row>
    <row r="6" spans="1:14" ht="53.25" customHeight="1">
      <c r="A6" s="45" t="s">
        <v>34</v>
      </c>
      <c r="B6" s="45" t="s">
        <v>65</v>
      </c>
      <c r="C6" s="45" t="s">
        <v>0</v>
      </c>
      <c r="D6" s="45" t="s">
        <v>35</v>
      </c>
      <c r="E6" s="45" t="s">
        <v>2</v>
      </c>
      <c r="F6" s="45" t="s">
        <v>1</v>
      </c>
      <c r="G6" s="45" t="s">
        <v>36</v>
      </c>
      <c r="H6" s="45" t="s">
        <v>3</v>
      </c>
      <c r="I6" s="45" t="s">
        <v>4</v>
      </c>
      <c r="J6" s="46" t="s">
        <v>5</v>
      </c>
      <c r="K6" s="45" t="s">
        <v>42</v>
      </c>
      <c r="L6" s="47" t="s">
        <v>6</v>
      </c>
      <c r="M6" s="48" t="s">
        <v>7</v>
      </c>
      <c r="N6" s="27" t="s">
        <v>8</v>
      </c>
    </row>
    <row r="7" spans="1:14" s="30" customFormat="1" ht="53.25" customHeight="1">
      <c r="A7" s="31">
        <v>22</v>
      </c>
      <c r="B7" s="31" t="s">
        <v>66</v>
      </c>
      <c r="C7" s="32" t="s">
        <v>67</v>
      </c>
      <c r="D7" s="31" t="s">
        <v>68</v>
      </c>
      <c r="E7" s="31" t="s">
        <v>69</v>
      </c>
      <c r="F7" s="31" t="s">
        <v>70</v>
      </c>
      <c r="G7" s="31" t="s">
        <v>71</v>
      </c>
      <c r="H7" s="31" t="s">
        <v>72</v>
      </c>
      <c r="I7" s="43"/>
      <c r="J7" s="41">
        <v>292.93</v>
      </c>
      <c r="K7" s="39">
        <v>292.93</v>
      </c>
      <c r="L7" s="27">
        <f>J7*I7</f>
        <v>0</v>
      </c>
      <c r="M7" s="35">
        <f>K7*I7</f>
        <v>0</v>
      </c>
      <c r="N7" s="44">
        <v>1</v>
      </c>
    </row>
    <row r="8" spans="1:14" s="30" customFormat="1" ht="53.25" customHeight="1">
      <c r="A8" s="31">
        <v>23</v>
      </c>
      <c r="B8" s="31" t="s">
        <v>73</v>
      </c>
      <c r="C8" s="32" t="s">
        <v>74</v>
      </c>
      <c r="D8" s="31" t="s">
        <v>75</v>
      </c>
      <c r="E8" s="31" t="s">
        <v>69</v>
      </c>
      <c r="F8" s="31" t="s">
        <v>70</v>
      </c>
      <c r="G8" s="31" t="s">
        <v>76</v>
      </c>
      <c r="H8" s="31" t="s">
        <v>72</v>
      </c>
      <c r="I8" s="43"/>
      <c r="J8" s="41">
        <v>232.98</v>
      </c>
      <c r="K8" s="39">
        <v>232.98</v>
      </c>
      <c r="L8" s="27">
        <f aca="true" t="shared" si="0" ref="L8:L32">J8*I8</f>
        <v>0</v>
      </c>
      <c r="M8" s="35">
        <f aca="true" t="shared" si="1" ref="M8:M32">K8*I8</f>
        <v>0</v>
      </c>
      <c r="N8" s="44">
        <v>1</v>
      </c>
    </row>
    <row r="9" spans="1:14" s="30" customFormat="1" ht="53.25" customHeight="1">
      <c r="A9" s="31">
        <v>24</v>
      </c>
      <c r="B9" s="31" t="s">
        <v>77</v>
      </c>
      <c r="C9" s="32">
        <v>1174015</v>
      </c>
      <c r="D9" s="31" t="s">
        <v>78</v>
      </c>
      <c r="E9" s="31" t="s">
        <v>79</v>
      </c>
      <c r="F9" s="31" t="s">
        <v>80</v>
      </c>
      <c r="G9" s="31" t="s">
        <v>81</v>
      </c>
      <c r="H9" s="31" t="s">
        <v>82</v>
      </c>
      <c r="I9" s="43"/>
      <c r="J9" s="41">
        <v>47.06</v>
      </c>
      <c r="K9" s="39">
        <v>47.06</v>
      </c>
      <c r="L9" s="27">
        <f t="shared" si="0"/>
        <v>0</v>
      </c>
      <c r="M9" s="35">
        <f t="shared" si="1"/>
        <v>0</v>
      </c>
      <c r="N9" s="44">
        <v>1</v>
      </c>
    </row>
    <row r="10" spans="1:14" s="30" customFormat="1" ht="53.25" customHeight="1">
      <c r="A10" s="31">
        <v>63</v>
      </c>
      <c r="B10" s="31" t="s">
        <v>83</v>
      </c>
      <c r="C10" s="32" t="s">
        <v>84</v>
      </c>
      <c r="D10" s="31" t="s">
        <v>85</v>
      </c>
      <c r="E10" s="31" t="s">
        <v>86</v>
      </c>
      <c r="F10" s="31" t="s">
        <v>87</v>
      </c>
      <c r="G10" s="31" t="s">
        <v>88</v>
      </c>
      <c r="H10" s="31" t="s">
        <v>89</v>
      </c>
      <c r="I10" s="43"/>
      <c r="J10" s="41">
        <v>1150.99</v>
      </c>
      <c r="K10" s="38">
        <v>1150.99</v>
      </c>
      <c r="L10" s="27">
        <f t="shared" si="0"/>
        <v>0</v>
      </c>
      <c r="M10" s="35">
        <f t="shared" si="1"/>
        <v>0</v>
      </c>
      <c r="N10" s="44">
        <v>1</v>
      </c>
    </row>
    <row r="11" spans="1:14" ht="22.5">
      <c r="A11" s="31">
        <v>67</v>
      </c>
      <c r="B11" s="31" t="s">
        <v>90</v>
      </c>
      <c r="C11" s="32" t="s">
        <v>91</v>
      </c>
      <c r="D11" s="31" t="s">
        <v>92</v>
      </c>
      <c r="E11" s="31" t="s">
        <v>93</v>
      </c>
      <c r="F11" s="31" t="s">
        <v>94</v>
      </c>
      <c r="G11" s="31" t="s">
        <v>95</v>
      </c>
      <c r="H11" s="31" t="s">
        <v>89</v>
      </c>
      <c r="I11" s="43"/>
      <c r="J11" s="41">
        <v>774.61</v>
      </c>
      <c r="K11" s="39">
        <v>774.61</v>
      </c>
      <c r="L11" s="27">
        <f t="shared" si="0"/>
        <v>0</v>
      </c>
      <c r="M11" s="35">
        <f t="shared" si="1"/>
        <v>0</v>
      </c>
      <c r="N11" s="36">
        <v>1</v>
      </c>
    </row>
    <row r="12" spans="1:14" ht="22.5" customHeight="1">
      <c r="A12" s="54" t="s">
        <v>151</v>
      </c>
      <c r="B12" s="49" t="s">
        <v>96</v>
      </c>
      <c r="C12" s="32" t="s">
        <v>97</v>
      </c>
      <c r="D12" s="31" t="s">
        <v>98</v>
      </c>
      <c r="E12" s="31" t="s">
        <v>93</v>
      </c>
      <c r="F12" s="31" t="s">
        <v>94</v>
      </c>
      <c r="G12" s="31" t="s">
        <v>99</v>
      </c>
      <c r="H12" s="31" t="s">
        <v>41</v>
      </c>
      <c r="I12" s="43"/>
      <c r="J12" s="41">
        <v>2.67</v>
      </c>
      <c r="K12" s="37">
        <v>2.67</v>
      </c>
      <c r="L12" s="27">
        <f t="shared" si="0"/>
        <v>0</v>
      </c>
      <c r="M12" s="35">
        <f t="shared" si="1"/>
        <v>0</v>
      </c>
      <c r="N12" s="58">
        <v>1</v>
      </c>
    </row>
    <row r="13" spans="1:14" s="30" customFormat="1" ht="22.5">
      <c r="A13" s="54"/>
      <c r="B13" s="49"/>
      <c r="C13" s="32" t="s">
        <v>100</v>
      </c>
      <c r="D13" s="31" t="s">
        <v>98</v>
      </c>
      <c r="E13" s="31" t="s">
        <v>93</v>
      </c>
      <c r="F13" s="31" t="s">
        <v>94</v>
      </c>
      <c r="G13" s="31" t="s">
        <v>101</v>
      </c>
      <c r="H13" s="31" t="s">
        <v>41</v>
      </c>
      <c r="I13" s="43"/>
      <c r="J13" s="41">
        <v>2.67</v>
      </c>
      <c r="K13" s="37">
        <v>2.67</v>
      </c>
      <c r="L13" s="27">
        <f t="shared" si="0"/>
        <v>0</v>
      </c>
      <c r="M13" s="35">
        <f t="shared" si="1"/>
        <v>0</v>
      </c>
      <c r="N13" s="59"/>
    </row>
    <row r="14" spans="1:14" ht="22.5">
      <c r="A14" s="54"/>
      <c r="B14" s="49"/>
      <c r="C14" s="32" t="s">
        <v>102</v>
      </c>
      <c r="D14" s="31" t="s">
        <v>98</v>
      </c>
      <c r="E14" s="31" t="s">
        <v>93</v>
      </c>
      <c r="F14" s="31" t="s">
        <v>94</v>
      </c>
      <c r="G14" s="31" t="s">
        <v>103</v>
      </c>
      <c r="H14" s="31" t="s">
        <v>41</v>
      </c>
      <c r="I14" s="43"/>
      <c r="J14" s="41">
        <v>2.67</v>
      </c>
      <c r="K14" s="37">
        <v>2.67</v>
      </c>
      <c r="L14" s="27">
        <f t="shared" si="0"/>
        <v>0</v>
      </c>
      <c r="M14" s="35">
        <f t="shared" si="1"/>
        <v>0</v>
      </c>
      <c r="N14" s="60"/>
    </row>
    <row r="15" spans="1:14" s="30" customFormat="1" ht="22.5">
      <c r="A15" s="31">
        <v>73</v>
      </c>
      <c r="B15" s="31" t="s">
        <v>104</v>
      </c>
      <c r="C15" s="32" t="s">
        <v>105</v>
      </c>
      <c r="D15" s="31" t="s">
        <v>106</v>
      </c>
      <c r="E15" s="31" t="s">
        <v>107</v>
      </c>
      <c r="F15" s="31" t="s">
        <v>87</v>
      </c>
      <c r="G15" s="31" t="s">
        <v>108</v>
      </c>
      <c r="H15" s="31" t="s">
        <v>89</v>
      </c>
      <c r="I15" s="43"/>
      <c r="J15" s="41">
        <v>60.08</v>
      </c>
      <c r="K15" s="38">
        <v>60.08</v>
      </c>
      <c r="L15" s="27">
        <f t="shared" si="0"/>
        <v>0</v>
      </c>
      <c r="M15" s="35">
        <f t="shared" si="1"/>
        <v>0</v>
      </c>
      <c r="N15" s="36">
        <v>1</v>
      </c>
    </row>
    <row r="16" spans="1:14" s="30" customFormat="1" ht="22.5">
      <c r="A16" s="31">
        <v>75</v>
      </c>
      <c r="B16" s="31" t="s">
        <v>109</v>
      </c>
      <c r="C16" s="32" t="s">
        <v>110</v>
      </c>
      <c r="D16" s="31" t="s">
        <v>106</v>
      </c>
      <c r="E16" s="31" t="s">
        <v>107</v>
      </c>
      <c r="F16" s="31" t="s">
        <v>87</v>
      </c>
      <c r="G16" s="31" t="s">
        <v>111</v>
      </c>
      <c r="H16" s="31" t="s">
        <v>89</v>
      </c>
      <c r="I16" s="43"/>
      <c r="J16" s="41">
        <v>66.5</v>
      </c>
      <c r="K16" s="64">
        <v>66.49</v>
      </c>
      <c r="L16" s="27">
        <f t="shared" si="0"/>
        <v>0</v>
      </c>
      <c r="M16" s="35">
        <f t="shared" si="1"/>
        <v>0</v>
      </c>
      <c r="N16" s="36">
        <v>1</v>
      </c>
    </row>
    <row r="17" spans="1:14" s="30" customFormat="1" ht="123.75">
      <c r="A17" s="31">
        <v>79</v>
      </c>
      <c r="B17" s="31" t="s">
        <v>112</v>
      </c>
      <c r="C17" s="32" t="s">
        <v>113</v>
      </c>
      <c r="D17" s="31" t="s">
        <v>114</v>
      </c>
      <c r="E17" s="31" t="s">
        <v>115</v>
      </c>
      <c r="F17" s="31" t="s">
        <v>94</v>
      </c>
      <c r="G17" s="31" t="s">
        <v>116</v>
      </c>
      <c r="H17" s="31" t="s">
        <v>41</v>
      </c>
      <c r="I17" s="43"/>
      <c r="J17" s="34">
        <v>1.86</v>
      </c>
      <c r="K17" s="38">
        <v>1.86</v>
      </c>
      <c r="L17" s="27">
        <f t="shared" si="0"/>
        <v>0</v>
      </c>
      <c r="M17" s="35">
        <f t="shared" si="1"/>
        <v>0</v>
      </c>
      <c r="N17" s="36">
        <v>1</v>
      </c>
    </row>
    <row r="18" spans="1:14" ht="123.75">
      <c r="A18" s="54" t="s">
        <v>117</v>
      </c>
      <c r="B18" s="49" t="s">
        <v>118</v>
      </c>
      <c r="C18" s="32" t="s">
        <v>119</v>
      </c>
      <c r="D18" s="31" t="s">
        <v>120</v>
      </c>
      <c r="E18" s="31" t="s">
        <v>115</v>
      </c>
      <c r="F18" s="31" t="s">
        <v>94</v>
      </c>
      <c r="G18" s="31" t="s">
        <v>121</v>
      </c>
      <c r="H18" s="31" t="s">
        <v>41</v>
      </c>
      <c r="I18" s="43"/>
      <c r="J18" s="42">
        <v>2.14</v>
      </c>
      <c r="K18" s="40">
        <v>2.14</v>
      </c>
      <c r="L18" s="27">
        <f t="shared" si="0"/>
        <v>0</v>
      </c>
      <c r="M18" s="35">
        <f t="shared" si="1"/>
        <v>0</v>
      </c>
      <c r="N18" s="57">
        <v>1</v>
      </c>
    </row>
    <row r="19" spans="1:14" ht="123.75">
      <c r="A19" s="54"/>
      <c r="B19" s="49"/>
      <c r="C19" s="32" t="s">
        <v>122</v>
      </c>
      <c r="D19" s="31" t="s">
        <v>120</v>
      </c>
      <c r="E19" s="31" t="s">
        <v>69</v>
      </c>
      <c r="F19" s="31" t="s">
        <v>94</v>
      </c>
      <c r="G19" s="31" t="s">
        <v>123</v>
      </c>
      <c r="H19" s="31" t="s">
        <v>41</v>
      </c>
      <c r="I19" s="43"/>
      <c r="J19" s="42">
        <v>2.14</v>
      </c>
      <c r="K19" s="40">
        <v>2.14</v>
      </c>
      <c r="L19" s="27">
        <f t="shared" si="0"/>
        <v>0</v>
      </c>
      <c r="M19" s="35">
        <f t="shared" si="1"/>
        <v>0</v>
      </c>
      <c r="N19" s="57"/>
    </row>
    <row r="20" spans="1:14" s="26" customFormat="1" ht="33.75" customHeight="1">
      <c r="A20" s="54" t="s">
        <v>128</v>
      </c>
      <c r="B20" s="33" t="s">
        <v>124</v>
      </c>
      <c r="C20" s="32" t="s">
        <v>125</v>
      </c>
      <c r="D20" s="31" t="s">
        <v>126</v>
      </c>
      <c r="E20" s="31" t="s">
        <v>69</v>
      </c>
      <c r="F20" s="31" t="s">
        <v>94</v>
      </c>
      <c r="G20" s="31" t="s">
        <v>127</v>
      </c>
      <c r="H20" s="31" t="s">
        <v>41</v>
      </c>
      <c r="I20" s="43"/>
      <c r="J20" s="42">
        <v>2.19</v>
      </c>
      <c r="K20" s="40">
        <v>2.19</v>
      </c>
      <c r="L20" s="27">
        <f t="shared" si="0"/>
        <v>0</v>
      </c>
      <c r="M20" s="35">
        <f t="shared" si="1"/>
        <v>0</v>
      </c>
      <c r="N20" s="57">
        <v>1</v>
      </c>
    </row>
    <row r="21" spans="1:14" ht="33.75" customHeight="1">
      <c r="A21" s="54"/>
      <c r="B21" s="33" t="s">
        <v>124</v>
      </c>
      <c r="C21" s="32" t="s">
        <v>125</v>
      </c>
      <c r="D21" s="31" t="s">
        <v>126</v>
      </c>
      <c r="E21" s="31" t="s">
        <v>69</v>
      </c>
      <c r="F21" s="31" t="s">
        <v>94</v>
      </c>
      <c r="G21" s="31" t="s">
        <v>127</v>
      </c>
      <c r="H21" s="31" t="s">
        <v>41</v>
      </c>
      <c r="I21" s="43"/>
      <c r="J21" s="42">
        <v>2.19</v>
      </c>
      <c r="K21" s="40">
        <v>2.19</v>
      </c>
      <c r="L21" s="27">
        <f t="shared" si="0"/>
        <v>0</v>
      </c>
      <c r="M21" s="35">
        <f t="shared" si="1"/>
        <v>0</v>
      </c>
      <c r="N21" s="57"/>
    </row>
    <row r="22" spans="1:14" s="30" customFormat="1" ht="33.75" customHeight="1">
      <c r="A22" s="31">
        <v>127</v>
      </c>
      <c r="B22" s="31" t="s">
        <v>129</v>
      </c>
      <c r="C22" s="32" t="s">
        <v>130</v>
      </c>
      <c r="D22" s="31" t="s">
        <v>131</v>
      </c>
      <c r="E22" s="31" t="s">
        <v>86</v>
      </c>
      <c r="F22" s="31" t="s">
        <v>39</v>
      </c>
      <c r="G22" s="31" t="s">
        <v>132</v>
      </c>
      <c r="H22" s="31" t="s">
        <v>89</v>
      </c>
      <c r="I22" s="43"/>
      <c r="J22" s="41">
        <v>389.67</v>
      </c>
      <c r="K22" s="39">
        <v>389.67</v>
      </c>
      <c r="L22" s="27">
        <f t="shared" si="0"/>
        <v>0</v>
      </c>
      <c r="M22" s="35">
        <f t="shared" si="1"/>
        <v>0</v>
      </c>
      <c r="N22" s="36">
        <v>1</v>
      </c>
    </row>
    <row r="23" spans="1:14" s="30" customFormat="1" ht="33.75" customHeight="1">
      <c r="A23" s="31">
        <v>131</v>
      </c>
      <c r="B23" s="31" t="s">
        <v>133</v>
      </c>
      <c r="C23" s="32" t="s">
        <v>134</v>
      </c>
      <c r="D23" s="31" t="s">
        <v>135</v>
      </c>
      <c r="E23" s="31" t="s">
        <v>107</v>
      </c>
      <c r="F23" s="31" t="s">
        <v>87</v>
      </c>
      <c r="G23" s="31" t="s">
        <v>136</v>
      </c>
      <c r="H23" s="31" t="s">
        <v>89</v>
      </c>
      <c r="I23" s="43"/>
      <c r="J23" s="41">
        <v>57.59</v>
      </c>
      <c r="K23" s="39">
        <v>57.59</v>
      </c>
      <c r="L23" s="27">
        <f t="shared" si="0"/>
        <v>0</v>
      </c>
      <c r="M23" s="35">
        <f t="shared" si="1"/>
        <v>0</v>
      </c>
      <c r="N23" s="36">
        <v>1</v>
      </c>
    </row>
    <row r="24" spans="1:14" s="30" customFormat="1" ht="33.75" customHeight="1">
      <c r="A24" s="31">
        <v>138</v>
      </c>
      <c r="B24" s="31" t="s">
        <v>137</v>
      </c>
      <c r="C24" s="32" t="s">
        <v>138</v>
      </c>
      <c r="D24" s="31" t="s">
        <v>139</v>
      </c>
      <c r="E24" s="31" t="s">
        <v>86</v>
      </c>
      <c r="F24" s="31" t="s">
        <v>39</v>
      </c>
      <c r="G24" s="31" t="s">
        <v>140</v>
      </c>
      <c r="H24" s="31" t="s">
        <v>141</v>
      </c>
      <c r="I24" s="43"/>
      <c r="J24" s="41">
        <v>3612.94</v>
      </c>
      <c r="K24" s="39">
        <v>3612.94</v>
      </c>
      <c r="L24" s="27">
        <f t="shared" si="0"/>
        <v>0</v>
      </c>
      <c r="M24" s="35">
        <f t="shared" si="1"/>
        <v>0</v>
      </c>
      <c r="N24" s="36">
        <v>1</v>
      </c>
    </row>
    <row r="25" spans="1:14" s="30" customFormat="1" ht="33.75" customHeight="1">
      <c r="A25" s="31">
        <v>139</v>
      </c>
      <c r="B25" s="31" t="s">
        <v>142</v>
      </c>
      <c r="C25" s="32" t="s">
        <v>143</v>
      </c>
      <c r="D25" s="31" t="s">
        <v>144</v>
      </c>
      <c r="E25" s="31" t="s">
        <v>69</v>
      </c>
      <c r="F25" s="31" t="s">
        <v>145</v>
      </c>
      <c r="G25" s="31" t="s">
        <v>146</v>
      </c>
      <c r="H25" s="31" t="s">
        <v>38</v>
      </c>
      <c r="I25" s="43"/>
      <c r="J25" s="41">
        <v>353.57</v>
      </c>
      <c r="K25" s="39">
        <v>353.57</v>
      </c>
      <c r="L25" s="27">
        <f t="shared" si="0"/>
        <v>0</v>
      </c>
      <c r="M25" s="35">
        <f t="shared" si="1"/>
        <v>0</v>
      </c>
      <c r="N25" s="36">
        <v>1</v>
      </c>
    </row>
    <row r="26" spans="1:14" s="30" customFormat="1" ht="33.75" customHeight="1">
      <c r="A26" s="31">
        <v>277</v>
      </c>
      <c r="B26" s="31" t="s">
        <v>43</v>
      </c>
      <c r="C26" s="32" t="s">
        <v>147</v>
      </c>
      <c r="D26" s="31" t="s">
        <v>148</v>
      </c>
      <c r="E26" s="31" t="s">
        <v>44</v>
      </c>
      <c r="F26" s="31" t="s">
        <v>39</v>
      </c>
      <c r="G26" s="31" t="s">
        <v>40</v>
      </c>
      <c r="H26" s="31" t="s">
        <v>38</v>
      </c>
      <c r="I26" s="43"/>
      <c r="J26" s="41">
        <v>29690.1</v>
      </c>
      <c r="K26" s="39">
        <v>29690.1</v>
      </c>
      <c r="L26" s="27">
        <f t="shared" si="0"/>
        <v>0</v>
      </c>
      <c r="M26" s="35">
        <f t="shared" si="1"/>
        <v>0</v>
      </c>
      <c r="N26" s="36">
        <v>1</v>
      </c>
    </row>
    <row r="27" spans="1:14" s="30" customFormat="1" ht="33.75" customHeight="1">
      <c r="A27" s="55">
        <v>374</v>
      </c>
      <c r="B27" s="49" t="s">
        <v>54</v>
      </c>
      <c r="C27" s="32" t="s">
        <v>45</v>
      </c>
      <c r="D27" s="31" t="s">
        <v>55</v>
      </c>
      <c r="E27" s="31" t="s">
        <v>46</v>
      </c>
      <c r="F27" s="31" t="s">
        <v>37</v>
      </c>
      <c r="G27" s="31" t="s">
        <v>47</v>
      </c>
      <c r="H27" s="31" t="s">
        <v>41</v>
      </c>
      <c r="I27" s="43"/>
      <c r="J27" s="41">
        <v>30.67</v>
      </c>
      <c r="K27" s="40">
        <v>18.8</v>
      </c>
      <c r="L27" s="27">
        <f t="shared" si="0"/>
        <v>0</v>
      </c>
      <c r="M27" s="35">
        <f t="shared" si="1"/>
        <v>0</v>
      </c>
      <c r="N27" s="58">
        <v>1</v>
      </c>
    </row>
    <row r="28" spans="1:14" s="30" customFormat="1" ht="33.75" customHeight="1">
      <c r="A28" s="56"/>
      <c r="B28" s="49"/>
      <c r="C28" s="32" t="s">
        <v>48</v>
      </c>
      <c r="D28" s="31" t="s">
        <v>55</v>
      </c>
      <c r="E28" s="31" t="s">
        <v>46</v>
      </c>
      <c r="F28" s="31" t="s">
        <v>37</v>
      </c>
      <c r="G28" s="31" t="s">
        <v>49</v>
      </c>
      <c r="H28" s="31" t="s">
        <v>41</v>
      </c>
      <c r="I28" s="43"/>
      <c r="J28" s="41">
        <v>30.67</v>
      </c>
      <c r="K28" s="40">
        <v>18.8</v>
      </c>
      <c r="L28" s="27">
        <f t="shared" si="0"/>
        <v>0</v>
      </c>
      <c r="M28" s="35">
        <f t="shared" si="1"/>
        <v>0</v>
      </c>
      <c r="N28" s="60"/>
    </row>
    <row r="29" spans="1:14" s="30" customFormat="1" ht="33.75" customHeight="1">
      <c r="A29" s="55">
        <v>375</v>
      </c>
      <c r="B29" s="49" t="s">
        <v>64</v>
      </c>
      <c r="C29" s="32" t="s">
        <v>56</v>
      </c>
      <c r="D29" s="31" t="s">
        <v>55</v>
      </c>
      <c r="E29" s="31" t="s">
        <v>46</v>
      </c>
      <c r="F29" s="31" t="s">
        <v>37</v>
      </c>
      <c r="G29" s="31" t="s">
        <v>58</v>
      </c>
      <c r="H29" s="31" t="s">
        <v>41</v>
      </c>
      <c r="I29" s="43"/>
      <c r="J29" s="41">
        <v>29.13</v>
      </c>
      <c r="K29" s="40">
        <v>13.95</v>
      </c>
      <c r="L29" s="27">
        <f t="shared" si="0"/>
        <v>0</v>
      </c>
      <c r="M29" s="35">
        <f t="shared" si="1"/>
        <v>0</v>
      </c>
      <c r="N29" s="58">
        <v>1</v>
      </c>
    </row>
    <row r="30" spans="1:14" s="30" customFormat="1" ht="33.75" customHeight="1">
      <c r="A30" s="56"/>
      <c r="B30" s="49"/>
      <c r="C30" s="32" t="s">
        <v>57</v>
      </c>
      <c r="D30" s="31" t="s">
        <v>55</v>
      </c>
      <c r="E30" s="31" t="s">
        <v>46</v>
      </c>
      <c r="F30" s="31" t="s">
        <v>37</v>
      </c>
      <c r="G30" s="31" t="s">
        <v>59</v>
      </c>
      <c r="H30" s="31" t="s">
        <v>41</v>
      </c>
      <c r="I30" s="43"/>
      <c r="J30" s="41">
        <v>29.13</v>
      </c>
      <c r="K30" s="40">
        <v>13.95</v>
      </c>
      <c r="L30" s="27">
        <f t="shared" si="0"/>
        <v>0</v>
      </c>
      <c r="M30" s="35">
        <f t="shared" si="1"/>
        <v>0</v>
      </c>
      <c r="N30" s="60"/>
    </row>
    <row r="31" spans="1:14" s="30" customFormat="1" ht="33.75" customHeight="1">
      <c r="A31" s="50" t="s">
        <v>149</v>
      </c>
      <c r="B31" s="49" t="s">
        <v>60</v>
      </c>
      <c r="C31" s="32" t="s">
        <v>62</v>
      </c>
      <c r="D31" s="31" t="s">
        <v>61</v>
      </c>
      <c r="E31" s="31" t="s">
        <v>150</v>
      </c>
      <c r="F31" s="31" t="s">
        <v>37</v>
      </c>
      <c r="G31" s="31" t="s">
        <v>50</v>
      </c>
      <c r="H31" s="31" t="s">
        <v>41</v>
      </c>
      <c r="I31" s="43"/>
      <c r="J31" s="41">
        <v>41.57</v>
      </c>
      <c r="K31" s="40">
        <v>32.5</v>
      </c>
      <c r="L31" s="27">
        <f t="shared" si="0"/>
        <v>0</v>
      </c>
      <c r="M31" s="35">
        <f t="shared" si="1"/>
        <v>0</v>
      </c>
      <c r="N31" s="58">
        <v>1</v>
      </c>
    </row>
    <row r="32" spans="1:14" s="30" customFormat="1" ht="33.75" customHeight="1">
      <c r="A32" s="51"/>
      <c r="B32" s="49"/>
      <c r="C32" s="32" t="s">
        <v>63</v>
      </c>
      <c r="D32" s="31" t="s">
        <v>61</v>
      </c>
      <c r="E32" s="31" t="s">
        <v>150</v>
      </c>
      <c r="F32" s="31" t="s">
        <v>37</v>
      </c>
      <c r="G32" s="31" t="s">
        <v>51</v>
      </c>
      <c r="H32" s="31" t="s">
        <v>41</v>
      </c>
      <c r="I32" s="43"/>
      <c r="J32" s="41">
        <v>41.57</v>
      </c>
      <c r="K32" s="40">
        <v>32.5</v>
      </c>
      <c r="L32" s="27">
        <f t="shared" si="0"/>
        <v>0</v>
      </c>
      <c r="M32" s="35">
        <f t="shared" si="1"/>
        <v>0</v>
      </c>
      <c r="N32" s="60"/>
    </row>
    <row r="33" spans="1:14" s="25" customFormat="1" ht="12.75">
      <c r="A33" s="53" t="s">
        <v>26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28">
        <f>SUM(L7:L32)</f>
        <v>0</v>
      </c>
      <c r="M33" s="29">
        <f>SUM(M7:M32)</f>
        <v>0</v>
      </c>
      <c r="N33" s="17"/>
    </row>
    <row r="34" spans="1:15" s="25" customFormat="1" ht="12.75">
      <c r="A34" s="53" t="s">
        <v>27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28">
        <f>L33*O34</f>
        <v>0</v>
      </c>
      <c r="M34" s="29">
        <f>M33*O34</f>
        <v>0</v>
      </c>
      <c r="N34" s="17"/>
      <c r="O34" s="25">
        <v>0.1</v>
      </c>
    </row>
    <row r="35" spans="1:14" s="25" customFormat="1" ht="12.75">
      <c r="A35" s="53" t="s">
        <v>28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28">
        <f>SUM(L33:L34)</f>
        <v>0</v>
      </c>
      <c r="M35" s="29">
        <f>SUM(M33:M34)</f>
        <v>0</v>
      </c>
      <c r="N35" s="17"/>
    </row>
  </sheetData>
  <sheetProtection/>
  <mergeCells count="22">
    <mergeCell ref="N18:N19"/>
    <mergeCell ref="N20:N21"/>
    <mergeCell ref="N12:N14"/>
    <mergeCell ref="N27:N28"/>
    <mergeCell ref="N29:N30"/>
    <mergeCell ref="N31:N32"/>
    <mergeCell ref="A35:K35"/>
    <mergeCell ref="A34:K34"/>
    <mergeCell ref="A33:K33"/>
    <mergeCell ref="A12:A14"/>
    <mergeCell ref="B12:B14"/>
    <mergeCell ref="A27:A28"/>
    <mergeCell ref="A29:A30"/>
    <mergeCell ref="A18:A19"/>
    <mergeCell ref="B18:B19"/>
    <mergeCell ref="A20:A21"/>
    <mergeCell ref="B27:B28"/>
    <mergeCell ref="B29:B30"/>
    <mergeCell ref="A31:A32"/>
    <mergeCell ref="B31:B32"/>
    <mergeCell ref="A2:M2"/>
    <mergeCell ref="A3:M3"/>
  </mergeCells>
  <printOptions/>
  <pageMargins left="0.7086614173228347" right="0.7086614173228347" top="0.7480314960629921" bottom="0.7480314960629921" header="0.31496062992125984" footer="0.31496062992125984"/>
  <pageSetup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00390625" style="1" customWidth="1"/>
    <col min="5" max="5" width="25.421875" style="1" customWidth="1"/>
    <col min="6" max="6" width="27.421875" style="1" customWidth="1"/>
    <col min="7" max="7" width="25.421875" style="1" customWidth="1"/>
    <col min="8" max="16384" width="9.140625" style="1" customWidth="1"/>
  </cols>
  <sheetData>
    <row r="2" spans="2:5" ht="14.25">
      <c r="B2" s="9" t="s">
        <v>9</v>
      </c>
      <c r="C2" s="9"/>
      <c r="D2" s="9"/>
      <c r="E2" s="9" t="s">
        <v>53</v>
      </c>
    </row>
    <row r="4" ht="15" thickBot="1"/>
    <row r="5" spans="2:7" ht="24.75" thickBot="1">
      <c r="B5" s="2" t="s">
        <v>10</v>
      </c>
      <c r="C5" s="3" t="s">
        <v>152</v>
      </c>
      <c r="E5" s="18" t="s">
        <v>29</v>
      </c>
      <c r="F5" s="19" t="s">
        <v>30</v>
      </c>
      <c r="G5" s="20" t="s">
        <v>31</v>
      </c>
    </row>
    <row r="6" spans="2:7" ht="15" thickBot="1">
      <c r="B6" s="4"/>
      <c r="C6" s="5"/>
      <c r="E6" s="10">
        <f>specifikacija!L33</f>
        <v>0</v>
      </c>
      <c r="F6" s="10">
        <f>specifikacija!M33</f>
        <v>0</v>
      </c>
      <c r="G6" s="11">
        <f>specifikacija!M35</f>
        <v>0</v>
      </c>
    </row>
    <row r="7" spans="2:7" ht="15.75" thickBot="1">
      <c r="B7" s="2" t="s">
        <v>11</v>
      </c>
      <c r="C7" s="6" t="s">
        <v>23</v>
      </c>
      <c r="E7" s="61" t="s">
        <v>32</v>
      </c>
      <c r="F7" s="62"/>
      <c r="G7" s="63"/>
    </row>
    <row r="8" spans="2:7" ht="15" thickBot="1">
      <c r="B8" s="4"/>
      <c r="C8" s="5"/>
      <c r="E8" s="12">
        <f>E6/1000</f>
        <v>0</v>
      </c>
      <c r="F8" s="13">
        <f>F6/1000</f>
        <v>0</v>
      </c>
      <c r="G8" s="14">
        <f>G6/1000</f>
        <v>0</v>
      </c>
    </row>
    <row r="9" spans="2:7" ht="15">
      <c r="B9" s="2" t="s">
        <v>12</v>
      </c>
      <c r="C9" s="6" t="s">
        <v>24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13</v>
      </c>
      <c r="C11" s="6" t="s">
        <v>17</v>
      </c>
      <c r="E11" s="5"/>
      <c r="F11" s="5"/>
      <c r="G11" s="4"/>
    </row>
    <row r="12" spans="2:7" ht="14.25">
      <c r="B12" s="4"/>
      <c r="C12" s="5"/>
      <c r="G12" s="4"/>
    </row>
    <row r="13" spans="2:7" ht="15">
      <c r="B13" s="22" t="s">
        <v>25</v>
      </c>
      <c r="C13" s="23" t="s">
        <v>33</v>
      </c>
      <c r="E13" s="7" t="s">
        <v>20</v>
      </c>
      <c r="F13" s="21">
        <f>SUBTOTAL(101,specifikacija!N11:N20)</f>
        <v>1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14</v>
      </c>
      <c r="C15" s="3" t="s">
        <v>18</v>
      </c>
      <c r="E15" s="7" t="s">
        <v>21</v>
      </c>
      <c r="F15" s="6" t="s">
        <v>19</v>
      </c>
    </row>
    <row r="16" spans="2:3" ht="14.25">
      <c r="B16" s="4"/>
      <c r="C16" s="5"/>
    </row>
    <row r="17" spans="2:3" ht="25.5">
      <c r="B17" s="2" t="s">
        <v>15</v>
      </c>
      <c r="C17" s="3" t="s">
        <v>52</v>
      </c>
    </row>
    <row r="18" spans="2:3" ht="14.25">
      <c r="B18" s="4"/>
      <c r="C18" s="5"/>
    </row>
    <row r="19" spans="2:3" ht="15">
      <c r="B19" s="2" t="s">
        <v>16</v>
      </c>
      <c r="C19" s="8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2019-12-19T08:01:39Z</dcterms:modified>
  <cp:category/>
  <cp:version/>
  <cp:contentType/>
  <cp:contentStatus/>
</cp:coreProperties>
</file>