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<sst xmlns="http://schemas.openxmlformats.org/spreadsheetml/2006/main" count="78" uniqueCount="70">
  <si>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</si>
  <si>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</si>
  <si>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</si>
  <si>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</si>
  <si>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</si>
  <si>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</si>
  <si>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</si>
  <si>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</si>
  <si>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</si>
  <si>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</si>
  <si>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</si>
  <si>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</si>
  <si>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</si>
  <si>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</si>
  <si>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</si>
  <si>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</si>
  <si>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</si>
  <si>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</si>
  <si>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</si>
  <si>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</si>
  <si>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</si>
  <si>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</si>
  <si>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</si>
  <si>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</si>
  <si>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</si>
  <si>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</si>
  <si>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</si>
  <si>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</si>
  <si>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</si>
  <si>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</si>
  <si>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Јачина лека</t>
  </si>
  <si>
    <t>rastvor za injekciju</t>
  </si>
  <si>
    <t>injekcioni špric</t>
  </si>
  <si>
    <t>ПРИЛОГ 1 УГОВОРА - СПЕЦИФИКАЦИЈА ЛЕКОВА СА ЦЕНАМА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</si>
  <si>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</si>
  <si>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</si>
  <si>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</si>
  <si>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</si>
  <si>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</si>
  <si>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</si>
  <si>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</si>
  <si>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</si>
  <si>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25 mg</t>
  </si>
  <si>
    <t>УКУПНО ЗА ПАРТИЈУ 30</t>
  </si>
  <si>
    <t>bočica staklena</t>
  </si>
  <si>
    <t>404-1-110/18-34</t>
  </si>
  <si>
    <t>PFIZER D.O.O.</t>
  </si>
  <si>
    <t>idarubicin</t>
  </si>
  <si>
    <t>0033181</t>
  </si>
  <si>
    <t>Zavedos</t>
  </si>
  <si>
    <t>Actavis Italy S.P.A.</t>
  </si>
  <si>
    <t>liofilizat za rastvor za injekciju</t>
  </si>
  <si>
    <t>10 mg</t>
  </si>
  <si>
    <t>1039704</t>
  </si>
  <si>
    <t>sunitinib</t>
  </si>
  <si>
    <t>etanercept</t>
  </si>
  <si>
    <t xml:space="preserve">0014312
0014313
</t>
  </si>
  <si>
    <t>0014310</t>
  </si>
  <si>
    <t>УКУПНО ЗА ПАРТИЈУ 42</t>
  </si>
  <si>
    <t>Sutent</t>
  </si>
  <si>
    <t>Enbrel</t>
  </si>
  <si>
    <t>Pfizer Italia S.R.L.</t>
  </si>
  <si>
    <t>Wyeth Pharmaceuticals</t>
  </si>
  <si>
    <t>Wyeth Pharmaceuticals Wyeth Pharmaceuticals</t>
  </si>
  <si>
    <t>kapsula, tvrda</t>
  </si>
  <si>
    <t>prašak i rastvarač za rastvor za injekciju</t>
  </si>
  <si>
    <t>12,5 mg</t>
  </si>
  <si>
    <t>50 mg</t>
  </si>
  <si>
    <t>kapsula</t>
  </si>
  <si>
    <t>injekcioni špric i pen sa uloškom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</si>
</sst>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double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0" borderId="12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3" fontId="51" fillId="0" borderId="16" xfId="0" applyNumberFormat="1" applyFont="1" applyFill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 wrapText="1"/>
    </xf>
    <xf numFmtId="3" fontId="43" fillId="0" borderId="0" xfId="0" applyNumberFormat="1" applyFont="1" applyAlignment="1">
      <alignment horizontal="center" vertical="center" wrapText="1"/>
    </xf>
    <xf numFmtId="3" fontId="50" fillId="0" borderId="0" xfId="0" applyNumberFormat="1" applyFont="1" applyFill="1" applyBorder="1" applyAlignment="1">
      <alignment horizontal="center" vertical="center" wrapText="1"/>
    </xf>
    <xf numFmtId="3" fontId="43" fillId="0" borderId="17" xfId="0" applyNumberFormat="1" applyFont="1" applyBorder="1" applyAlignment="1">
      <alignment horizontal="center" vertical="center" wrapText="1"/>
    </xf>
    <xf numFmtId="0" fontId="4" fillId="33" borderId="11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3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4" fontId="49" fillId="0" borderId="10" xfId="57" applyNumberFormat="1" applyFont="1" applyFill="1" applyBorder="1" applyAlignment="1">
      <alignment horizontal="center" vertical="center" wrapText="1"/>
      <protection/>
    </xf>
    <xf numFmtId="3" fontId="5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center" vertical="center" wrapText="1"/>
    </xf>
    <xf numFmtId="0" fontId="7" fillId="34" borderId="20" xfId="58" applyNumberFormat="1" applyFont="1" applyFill="1" applyBorder="1" applyAlignment="1">
      <alignment horizontal="center" vertical="center" wrapText="1"/>
      <protection/>
    </xf>
    <xf numFmtId="4" fontId="51" fillId="35" borderId="21" xfId="0" applyNumberFormat="1" applyFont="1" applyFill="1" applyBorder="1" applyAlignment="1">
      <alignment horizontal="center" vertical="center" wrapText="1"/>
    </xf>
    <xf numFmtId="4" fontId="51" fillId="34" borderId="22" xfId="0" applyNumberFormat="1" applyFont="1" applyFill="1" applyBorder="1" applyAlignment="1">
      <alignment horizontal="center" vertical="center" wrapText="1"/>
    </xf>
    <xf numFmtId="3" fontId="51" fillId="35" borderId="23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49" fontId="51" fillId="34" borderId="2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horizontal="center" vertical="center" wrapText="1"/>
    </xf>
    <xf numFmtId="3" fontId="51" fillId="34" borderId="21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4" fontId="51" fillId="34" borderId="21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4" fontId="50" fillId="0" borderId="24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4" fontId="50" fillId="0" borderId="24" xfId="0" applyNumberFormat="1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4" fontId="55" fillId="33" borderId="24" xfId="0" applyNumberFormat="1" applyFont="1" applyFill="1" applyBorder="1" applyAlignment="1">
      <alignment horizontal="center" vertical="center" wrapText="1"/>
    </xf>
    <xf numFmtId="4" fontId="55" fillId="33" borderId="26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" fontId="50" fillId="7" borderId="27" xfId="0" applyNumberFormat="1" applyFont="1" applyFill="1" applyBorder="1" applyAlignment="1">
      <alignment vertical="center" wrapText="1"/>
    </xf>
    <xf numFmtId="4" fontId="50" fillId="7" borderId="28" xfId="0" applyNumberFormat="1" applyFont="1" applyFill="1" applyBorder="1" applyAlignment="1">
      <alignment horizontal="center" vertical="center" wrapText="1"/>
    </xf>
    <xf numFmtId="4" fontId="55" fillId="33" borderId="29" xfId="0" applyNumberFormat="1" applyFont="1" applyFill="1" applyBorder="1" applyAlignment="1">
      <alignment horizontal="center" vertical="center" wrapText="1"/>
    </xf>
    <xf numFmtId="3" fontId="43" fillId="0" borderId="3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50" fillId="0" borderId="3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" fontId="50" fillId="7" borderId="31" xfId="0" applyNumberFormat="1" applyFont="1" applyFill="1" applyBorder="1" applyAlignment="1">
      <alignment horizontal="center" vertical="center"/>
    </xf>
    <xf numFmtId="4" fontId="55" fillId="33" borderId="32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4" fontId="50" fillId="7" borderId="29" xfId="0" applyNumberFormat="1" applyFont="1" applyFill="1" applyBorder="1" applyAlignment="1">
      <alignment horizontal="center" vertical="center"/>
    </xf>
    <xf numFmtId="0" fontId="55" fillId="33" borderId="33" xfId="0" applyFont="1" applyFill="1" applyBorder="1" applyAlignment="1">
      <alignment horizontal="right" vertical="center" wrapText="1"/>
    </xf>
    <xf numFmtId="0" fontId="55" fillId="33" borderId="34" xfId="0" applyFont="1" applyFill="1" applyBorder="1" applyAlignment="1">
      <alignment horizontal="right" vertical="center" wrapText="1"/>
    </xf>
    <xf numFmtId="0" fontId="55" fillId="33" borderId="35" xfId="0" applyFont="1" applyFill="1" applyBorder="1" applyAlignment="1">
      <alignment horizontal="right" vertical="center" wrapText="1"/>
    </xf>
    <xf numFmtId="0" fontId="55" fillId="33" borderId="30" xfId="0" applyFont="1" applyFill="1" applyBorder="1" applyAlignment="1">
      <alignment horizontal="right" vertical="center" wrapText="1"/>
    </xf>
    <xf numFmtId="0" fontId="55" fillId="33" borderId="17" xfId="0" applyFont="1" applyFill="1" applyBorder="1" applyAlignment="1">
      <alignment horizontal="right" vertical="center" wrapText="1"/>
    </xf>
    <xf numFmtId="0" fontId="55" fillId="33" borderId="36" xfId="0" applyFont="1" applyFill="1" applyBorder="1" applyAlignment="1">
      <alignment horizontal="right" vertical="center" wrapText="1"/>
    </xf>
    <xf numFmtId="0" fontId="55" fillId="33" borderId="37" xfId="0" applyFont="1" applyFill="1" applyBorder="1" applyAlignment="1">
      <alignment horizontal="right" vertical="center" wrapText="1"/>
    </xf>
    <xf numFmtId="0" fontId="55" fillId="33" borderId="38" xfId="0" applyFont="1" applyFill="1" applyBorder="1" applyAlignment="1">
      <alignment horizontal="right" vertical="center" wrapText="1"/>
    </xf>
    <xf numFmtId="3" fontId="50" fillId="0" borderId="39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49" fillId="7" borderId="10" xfId="0" applyNumberFormat="1" applyFont="1" applyFill="1" applyBorder="1" applyAlignment="1">
      <alignment horizontal="right" vertical="center" wrapText="1"/>
    </xf>
    <xf numFmtId="3" fontId="50" fillId="0" borderId="40" xfId="0" applyNumberFormat="1" applyFont="1" applyBorder="1" applyAlignment="1">
      <alignment horizontal="center" vertical="center" wrapText="1"/>
    </xf>
    <xf numFmtId="3" fontId="50" fillId="0" borderId="3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7" borderId="27" xfId="0" applyFont="1" applyFill="1" applyBorder="1" applyAlignment="1">
      <alignment horizontal="right" vertical="center" wrapText="1"/>
    </xf>
    <xf numFmtId="4" fontId="51" fillId="33" borderId="14" xfId="57" applyNumberFormat="1" applyFont="1" applyFill="1" applyBorder="1" applyAlignment="1">
      <alignment horizontal="center" vertical="center" wrapText="1"/>
      <protection/>
    </xf>
    <xf numFmtId="4" fontId="51" fillId="33" borderId="12" xfId="57" applyNumberFormat="1" applyFont="1" applyFill="1" applyBorder="1" applyAlignment="1">
      <alignment horizontal="center" vertical="center" wrapText="1"/>
      <protection/>
    </xf>
    <xf numFmtId="4" fontId="51" fillId="33" borderId="16" xfId="57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P8" sqref="P8:Q9"/>
    </sheetView>
  </sheetViews>
  <sheetFormatPr defaultColWidth="9.140625" defaultRowHeight="15"/>
  <cols>
    <col min="1" max="1" width="11.8515625" style="17" customWidth="1"/>
    <col min="2" max="2" width="27.140625" style="17" customWidth="1"/>
    <col min="3" max="3" width="17.28125" style="40" customWidth="1"/>
    <col min="4" max="4" width="17.28125" style="30" customWidth="1"/>
    <col min="5" max="5" width="21.57421875" style="30" customWidth="1"/>
    <col min="6" max="7" width="17.28125" style="30" customWidth="1"/>
    <col min="8" max="8" width="17.28125" style="2" customWidth="1"/>
    <col min="9" max="9" width="17.28125" style="21" customWidth="1"/>
    <col min="10" max="10" width="17.28125" style="49" hidden="1" customWidth="1"/>
    <col min="11" max="11" width="18.8515625" style="49" customWidth="1"/>
    <col min="12" max="12" width="17.28125" style="49" hidden="1" customWidth="1"/>
    <col min="13" max="13" width="22.8515625" style="49" customWidth="1"/>
    <col min="14" max="14" width="17.57421875" style="21" hidden="1" customWidth="1"/>
    <col min="15" max="16384" width="9.140625" style="2" customWidth="1"/>
  </cols>
  <sheetData>
    <row r="2" spans="1:13" ht="12.75" customHeight="1">
      <c r="A2" s="86" t="s">
        <v>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2.75" customHeight="1">
      <c r="A3" s="86" t="s">
        <v>46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2.75">
      <c r="A4" s="31"/>
      <c r="B4" s="31"/>
      <c r="C4" s="39"/>
      <c r="D4" s="31"/>
      <c r="E4" s="31"/>
      <c r="F4" s="31"/>
      <c r="G4" s="31"/>
      <c r="H4" s="31"/>
      <c r="I4" s="46"/>
      <c r="J4" s="48"/>
      <c r="K4" s="48"/>
      <c r="L4" s="48"/>
      <c r="M4" s="48"/>
    </row>
    <row r="5" ht="13.5" thickBot="1"/>
    <row r="6" spans="1:14" ht="53.25" customHeight="1" thickTop="1">
      <c r="A6" s="32" t="s">
        <v>25</v>
      </c>
      <c r="B6" s="33" t="s">
        <v>28</v>
      </c>
      <c r="C6" s="41" t="s">
        <v>0</v>
      </c>
      <c r="D6" s="34" t="s">
        <v>29</v>
      </c>
      <c r="E6" s="34" t="s">
        <v>2</v>
      </c>
      <c r="F6" s="34" t="s">
        <v>1</v>
      </c>
      <c r="G6" s="34" t="s">
        <v>30</v>
      </c>
      <c r="H6" s="35" t="s">
        <v>3</v>
      </c>
      <c r="I6" s="47" t="s">
        <v>4</v>
      </c>
      <c r="J6" s="36" t="s">
        <v>5</v>
      </c>
      <c r="K6" s="50" t="s">
        <v>6</v>
      </c>
      <c r="L6" s="36" t="s">
        <v>7</v>
      </c>
      <c r="M6" s="37" t="s">
        <v>8</v>
      </c>
      <c r="N6" s="38" t="s">
        <v>9</v>
      </c>
    </row>
    <row r="7" spans="1:14" s="17" customFormat="1" ht="44.25" customHeight="1">
      <c r="A7" s="55">
        <v>17</v>
      </c>
      <c r="B7" s="42" t="s">
        <v>47</v>
      </c>
      <c r="C7" s="58" t="s">
        <v>48</v>
      </c>
      <c r="D7" s="42" t="s">
        <v>49</v>
      </c>
      <c r="E7" s="42" t="s">
        <v>50</v>
      </c>
      <c r="F7" s="42" t="s">
        <v>51</v>
      </c>
      <c r="G7" s="42" t="s">
        <v>52</v>
      </c>
      <c r="H7" s="42" t="s">
        <v>44</v>
      </c>
      <c r="I7" s="43"/>
      <c r="J7" s="19">
        <v>12513.6</v>
      </c>
      <c r="K7" s="44">
        <v>12513.6</v>
      </c>
      <c r="L7" s="44">
        <f>I7*J7</f>
        <v>0</v>
      </c>
      <c r="M7" s="54">
        <f>I7*K7</f>
        <v>0</v>
      </c>
      <c r="N7" s="22">
        <v>1</v>
      </c>
    </row>
    <row r="8" spans="1:14" s="18" customFormat="1" ht="44.25" customHeight="1">
      <c r="A8" s="88">
        <v>31</v>
      </c>
      <c r="B8" s="87" t="s">
        <v>54</v>
      </c>
      <c r="C8" s="69">
        <v>1039703</v>
      </c>
      <c r="D8" s="42" t="s">
        <v>59</v>
      </c>
      <c r="E8" s="42" t="s">
        <v>61</v>
      </c>
      <c r="F8" s="89" t="s">
        <v>64</v>
      </c>
      <c r="G8" s="42" t="s">
        <v>66</v>
      </c>
      <c r="H8" s="89" t="s">
        <v>68</v>
      </c>
      <c r="I8" s="43"/>
      <c r="J8" s="19">
        <v>4247.25</v>
      </c>
      <c r="K8" s="44">
        <v>4247.25</v>
      </c>
      <c r="L8" s="44">
        <f>I8*J8</f>
        <v>0</v>
      </c>
      <c r="M8" s="54">
        <f>I8*K8</f>
        <v>0</v>
      </c>
      <c r="N8" s="79">
        <v>1</v>
      </c>
    </row>
    <row r="9" spans="1:14" s="18" customFormat="1" ht="44.25" customHeight="1">
      <c r="A9" s="88"/>
      <c r="B9" s="87"/>
      <c r="C9" s="58" t="s">
        <v>53</v>
      </c>
      <c r="D9" s="42" t="s">
        <v>59</v>
      </c>
      <c r="E9" s="42" t="s">
        <v>61</v>
      </c>
      <c r="F9" s="89"/>
      <c r="G9" s="7" t="s">
        <v>42</v>
      </c>
      <c r="H9" s="89"/>
      <c r="I9" s="43"/>
      <c r="J9" s="19">
        <v>8453.68</v>
      </c>
      <c r="K9" s="20">
        <v>8453.68</v>
      </c>
      <c r="L9" s="44">
        <f>I9*J9</f>
        <v>0</v>
      </c>
      <c r="M9" s="54">
        <f>I9*K9</f>
        <v>0</v>
      </c>
      <c r="N9" s="80"/>
    </row>
    <row r="10" spans="1:14" s="18" customFormat="1" ht="44.25" customHeight="1">
      <c r="A10" s="88"/>
      <c r="B10" s="87"/>
      <c r="C10" s="69">
        <v>1039706</v>
      </c>
      <c r="D10" s="42" t="s">
        <v>59</v>
      </c>
      <c r="E10" s="42" t="s">
        <v>61</v>
      </c>
      <c r="F10" s="89"/>
      <c r="G10" s="45" t="s">
        <v>67</v>
      </c>
      <c r="H10" s="89"/>
      <c r="I10" s="51"/>
      <c r="J10" s="19">
        <v>16893.79</v>
      </c>
      <c r="K10" s="44">
        <v>16893.79</v>
      </c>
      <c r="L10" s="44">
        <f>I10*J10</f>
        <v>0</v>
      </c>
      <c r="M10" s="54">
        <f>I10*K10</f>
        <v>0</v>
      </c>
      <c r="N10" s="80"/>
    </row>
    <row r="11" spans="1:14" s="30" customFormat="1" ht="20.25" customHeight="1">
      <c r="A11" s="88"/>
      <c r="B11" s="87"/>
      <c r="C11" s="90" t="s">
        <v>43</v>
      </c>
      <c r="D11" s="90"/>
      <c r="E11" s="90"/>
      <c r="F11" s="90"/>
      <c r="G11" s="90"/>
      <c r="H11" s="90"/>
      <c r="I11" s="90"/>
      <c r="J11" s="90"/>
      <c r="K11" s="90"/>
      <c r="L11" s="59">
        <f>L8+L9+L10</f>
        <v>0</v>
      </c>
      <c r="M11" s="60">
        <f>M8+M9+M10</f>
        <v>0</v>
      </c>
      <c r="N11" s="22">
        <v>1</v>
      </c>
    </row>
    <row r="12" spans="1:15" s="18" customFormat="1" ht="36" customHeight="1">
      <c r="A12" s="81">
        <v>42</v>
      </c>
      <c r="B12" s="82" t="s">
        <v>55</v>
      </c>
      <c r="C12" s="58" t="s">
        <v>57</v>
      </c>
      <c r="D12" s="7" t="s">
        <v>60</v>
      </c>
      <c r="E12" s="7" t="s">
        <v>62</v>
      </c>
      <c r="F12" s="63" t="s">
        <v>65</v>
      </c>
      <c r="G12" s="7" t="s">
        <v>42</v>
      </c>
      <c r="H12" s="7" t="s">
        <v>32</v>
      </c>
      <c r="I12" s="43"/>
      <c r="J12" s="19">
        <v>10512.62</v>
      </c>
      <c r="K12" s="20">
        <v>10512.62</v>
      </c>
      <c r="L12" s="19">
        <f>I12*J12</f>
        <v>0</v>
      </c>
      <c r="M12" s="52">
        <f>I12*K12</f>
        <v>0</v>
      </c>
      <c r="N12" s="84">
        <v>1</v>
      </c>
      <c r="O12" s="64"/>
    </row>
    <row r="13" spans="1:15" s="30" customFormat="1" ht="44.25" customHeight="1">
      <c r="A13" s="81"/>
      <c r="B13" s="82"/>
      <c r="C13" s="58" t="s">
        <v>56</v>
      </c>
      <c r="D13" s="7" t="s">
        <v>60</v>
      </c>
      <c r="E13" s="7" t="s">
        <v>63</v>
      </c>
      <c r="F13" s="63" t="s">
        <v>31</v>
      </c>
      <c r="G13" s="7" t="s">
        <v>67</v>
      </c>
      <c r="H13" s="7" t="s">
        <v>69</v>
      </c>
      <c r="I13" s="43"/>
      <c r="J13" s="19">
        <v>21010.35</v>
      </c>
      <c r="K13" s="19">
        <v>21010.35</v>
      </c>
      <c r="L13" s="19">
        <f>I13*J13</f>
        <v>0</v>
      </c>
      <c r="M13" s="52">
        <f>I13*K13</f>
        <v>0</v>
      </c>
      <c r="N13" s="85"/>
      <c r="O13" s="64"/>
    </row>
    <row r="14" spans="1:15" s="30" customFormat="1" ht="22.5" customHeight="1">
      <c r="A14" s="81"/>
      <c r="B14" s="82"/>
      <c r="C14" s="83" t="s">
        <v>58</v>
      </c>
      <c r="D14" s="83"/>
      <c r="E14" s="83"/>
      <c r="F14" s="83"/>
      <c r="G14" s="83"/>
      <c r="H14" s="83"/>
      <c r="I14" s="83"/>
      <c r="J14" s="83"/>
      <c r="K14" s="83"/>
      <c r="L14" s="67">
        <f>L12+L13</f>
        <v>0</v>
      </c>
      <c r="M14" s="70">
        <f>M12+M13</f>
        <v>0</v>
      </c>
      <c r="N14" s="65">
        <v>1</v>
      </c>
      <c r="O14" s="66"/>
    </row>
    <row r="15" spans="1:14" ht="21.75" customHeight="1">
      <c r="A15" s="71" t="s">
        <v>10</v>
      </c>
      <c r="B15" s="72"/>
      <c r="C15" s="73"/>
      <c r="D15" s="73"/>
      <c r="E15" s="73"/>
      <c r="F15" s="73"/>
      <c r="G15" s="73"/>
      <c r="H15" s="73"/>
      <c r="I15" s="73"/>
      <c r="J15" s="73"/>
      <c r="K15" s="74"/>
      <c r="L15" s="61">
        <f>L7+L11+L14</f>
        <v>0</v>
      </c>
      <c r="M15" s="61">
        <f>M7+M11+M14</f>
        <v>0</v>
      </c>
      <c r="N15" s="62"/>
    </row>
    <row r="16" spans="1:14" ht="21.75" customHeight="1">
      <c r="A16" s="71" t="s">
        <v>11</v>
      </c>
      <c r="B16" s="72"/>
      <c r="C16" s="72"/>
      <c r="D16" s="72"/>
      <c r="E16" s="72"/>
      <c r="F16" s="72"/>
      <c r="G16" s="72"/>
      <c r="H16" s="72"/>
      <c r="I16" s="72"/>
      <c r="J16" s="72"/>
      <c r="K16" s="75"/>
      <c r="L16" s="56">
        <f>L15*0.1</f>
        <v>0</v>
      </c>
      <c r="M16" s="56">
        <f>M15*0.1</f>
        <v>0</v>
      </c>
      <c r="N16" s="23"/>
    </row>
    <row r="17" spans="1:14" ht="21.75" customHeight="1" thickBot="1">
      <c r="A17" s="76" t="s">
        <v>12</v>
      </c>
      <c r="B17" s="77"/>
      <c r="C17" s="77"/>
      <c r="D17" s="77"/>
      <c r="E17" s="77"/>
      <c r="F17" s="77"/>
      <c r="G17" s="77"/>
      <c r="H17" s="77"/>
      <c r="I17" s="77"/>
      <c r="J17" s="77"/>
      <c r="K17" s="78"/>
      <c r="L17" s="57">
        <f>L15+L16</f>
        <v>0</v>
      </c>
      <c r="M17" s="57">
        <f>M15+M16</f>
        <v>0</v>
      </c>
      <c r="N17" s="68">
        <f>N15+N16</f>
        <v>0</v>
      </c>
    </row>
    <row r="18" ht="13.5" thickTop="1"/>
  </sheetData>
  <sheetProtection/>
  <mergeCells count="15">
    <mergeCell ref="A2:M2"/>
    <mergeCell ref="A3:M3"/>
    <mergeCell ref="B8:B11"/>
    <mergeCell ref="A8:A11"/>
    <mergeCell ref="F8:F10"/>
    <mergeCell ref="H8:H10"/>
    <mergeCell ref="C11:K11"/>
    <mergeCell ref="A15:K15"/>
    <mergeCell ref="A16:K16"/>
    <mergeCell ref="A17:K17"/>
    <mergeCell ref="N8:N10"/>
    <mergeCell ref="A12:A14"/>
    <mergeCell ref="B12:B14"/>
    <mergeCell ref="C14:K14"/>
    <mergeCell ref="N12:N13"/>
  </mergeCells>
  <printOptions/>
  <pageMargins left="0.7" right="0.7" top="0.75" bottom="0.75" header="0.3" footer="0.3"/>
  <pageSetup orientation="landscape" scale="89" r:id="rId1"/>
  <rowBreaks count="1" manualBreakCount="1">
    <brk id="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10.8515625" style="1" customWidth="1"/>
    <col min="5" max="5" width="30.140625" style="1" customWidth="1"/>
    <col min="6" max="6" width="18.421875" style="1" customWidth="1"/>
    <col min="7" max="7" width="23.140625" style="1" customWidth="1"/>
    <col min="8" max="16384" width="9.140625" style="1" customWidth="1"/>
  </cols>
  <sheetData>
    <row r="2" spans="2:5" ht="15">
      <c r="B2" s="53" t="s">
        <v>13</v>
      </c>
      <c r="C2" s="53"/>
      <c r="D2" s="53"/>
      <c r="E2" s="53" t="s">
        <v>46</v>
      </c>
    </row>
    <row r="4" ht="15" thickBot="1"/>
    <row r="5" spans="2:7" ht="36.75" thickBot="1">
      <c r="B5" s="3" t="s">
        <v>14</v>
      </c>
      <c r="C5" s="4" t="s">
        <v>45</v>
      </c>
      <c r="E5" s="24" t="s">
        <v>34</v>
      </c>
      <c r="F5" s="25" t="s">
        <v>35</v>
      </c>
      <c r="G5" s="26" t="s">
        <v>36</v>
      </c>
    </row>
    <row r="6" spans="2:7" ht="15" thickBot="1">
      <c r="B6" s="5"/>
      <c r="C6" s="6"/>
      <c r="E6" s="10">
        <f>SUBTOTAL(9,specifikacija!L15)</f>
        <v>0</v>
      </c>
      <c r="F6" s="11">
        <f>SUBTOTAL(9,specifikacija!M15)</f>
        <v>0</v>
      </c>
      <c r="G6" s="12">
        <f>F6*1.1</f>
        <v>0</v>
      </c>
    </row>
    <row r="7" spans="2:7" ht="36.75" thickBot="1">
      <c r="B7" s="3" t="s">
        <v>15</v>
      </c>
      <c r="C7" s="7" t="s">
        <v>38</v>
      </c>
      <c r="E7" s="91" t="s">
        <v>37</v>
      </c>
      <c r="F7" s="92"/>
      <c r="G7" s="93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16</v>
      </c>
      <c r="C9" s="7" t="s">
        <v>26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4" t="s">
        <v>39</v>
      </c>
      <c r="E13" s="8" t="s">
        <v>23</v>
      </c>
      <c r="F13" s="29">
        <f>SUBTOTAL(101,specifikacija!N7:N14)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19</v>
      </c>
      <c r="C15" s="4" t="s">
        <v>27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7" t="s">
        <v>40</v>
      </c>
      <c r="C17" s="28" t="s">
        <v>41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2018-09-28T13:30:18Z</dcterms:modified>
  <cp:category/>
  <cp:version/>
  <cp:contentType/>
  <cp:contentStatus/>
</cp:coreProperties>
</file>