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<sst xmlns="http://schemas.openxmlformats.org/spreadsheetml/2006/main" count="127" uniqueCount="95">
  <si>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</si>
  <si>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</si>
  <si>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</si>
  <si>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</si>
  <si>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</si>
  <si>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</si>
  <si>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</si>
  <si>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</si>
  <si>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</si>
  <si>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</si>
  <si>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</si>
  <si>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</si>
  <si>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</si>
  <si>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</si>
  <si>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</si>
  <si>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</si>
  <si>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</si>
  <si>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</si>
  <si>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</si>
  <si>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</si>
  <si>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</si>
  <si>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</si>
  <si>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</si>
  <si>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</si>
  <si>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</si>
  <si>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</si>
  <si>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</si>
  <si>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</si>
  <si>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</si>
  <si>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</si>
  <si>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</si>
  <si>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Јачина лека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</si>
  <si>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</si>
  <si>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</si>
  <si>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</si>
  <si>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</si>
  <si>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</si>
  <si>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</si>
  <si>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</si>
  <si>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404-1-110/18-30</t>
  </si>
  <si>
    <t>Лекова са Листе Б и Листе Д Листе лекова за 2018. годину</t>
  </si>
  <si>
    <t>rastvor za injekciju</t>
  </si>
  <si>
    <t>50 mg</t>
  </si>
  <si>
    <t>ampula</t>
  </si>
  <si>
    <t>bočica staklena</t>
  </si>
  <si>
    <t>INPHARM D.O.O</t>
  </si>
  <si>
    <t>mikafungin-natrijum 50 mg</t>
  </si>
  <si>
    <t>mikafungin-natrijum 100 mg</t>
  </si>
  <si>
    <t>ganciklovir 500 mg</t>
  </si>
  <si>
    <t>alfentanil 5 mg</t>
  </si>
  <si>
    <t>sufentanil 0,25 mg</t>
  </si>
  <si>
    <t>risperidon 25 mg</t>
  </si>
  <si>
    <t>risperidon 37,5 mg</t>
  </si>
  <si>
    <t>risperidon 50 mg</t>
  </si>
  <si>
    <t>paliperidon 50 mg</t>
  </si>
  <si>
    <t>paliperidon 75 mg</t>
  </si>
  <si>
    <t>paliperidon 100 mg</t>
  </si>
  <si>
    <t>paliperidon 150 mg</t>
  </si>
  <si>
    <t>0327562</t>
  </si>
  <si>
    <t>0327563</t>
  </si>
  <si>
    <t>0328260</t>
  </si>
  <si>
    <t>0087575</t>
  </si>
  <si>
    <t>0087171</t>
  </si>
  <si>
    <t>0070925</t>
  </si>
  <si>
    <t>0070926</t>
  </si>
  <si>
    <t>0070927</t>
  </si>
  <si>
    <t>0070131</t>
  </si>
  <si>
    <t>0070132</t>
  </si>
  <si>
    <t>0070134</t>
  </si>
  <si>
    <t>0070133</t>
  </si>
  <si>
    <t>Mycamine®</t>
  </si>
  <si>
    <t>Cymevene®</t>
  </si>
  <si>
    <t>Rapifen®</t>
  </si>
  <si>
    <t>Sufenta® forte</t>
  </si>
  <si>
    <t>Rispolept® Consta®</t>
  </si>
  <si>
    <t>Xeplion®</t>
  </si>
  <si>
    <t>ASTELLAS IRELAND CO. LTD.</t>
  </si>
  <si>
    <t>F.HOFFMANN-LA ROCHE LTD.</t>
  </si>
  <si>
    <t>GLAXOSMITHKLINE MANUFACTURING S.P.A.</t>
  </si>
  <si>
    <t>CILAG AG</t>
  </si>
  <si>
    <t>JANSSEN PHARMACEUTICA N.V.</t>
  </si>
  <si>
    <t>prašak za rastvor za infuziju</t>
  </si>
  <si>
    <t>prašak i rastvarač za suspenziju za injekciju</t>
  </si>
  <si>
    <t>suspenzija za injekciju sa produženim oslobađanjem</t>
  </si>
  <si>
    <t>100 mg</t>
  </si>
  <si>
    <t>500 mg</t>
  </si>
  <si>
    <t>5 mg/10 ml</t>
  </si>
  <si>
    <t>0,25 mg/5 ml</t>
  </si>
  <si>
    <t>25 mg</t>
  </si>
  <si>
    <t>37,5 mg</t>
  </si>
  <si>
    <t>75 mg</t>
  </si>
  <si>
    <t>150 mg</t>
  </si>
  <si>
    <t>bočica</t>
  </si>
  <si>
    <t>injekcioni špric</t>
  </si>
  <si>
    <t>INPHARM CO D.O.O.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</si>
</sst>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53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4" fillId="0" borderId="11" xfId="0" applyNumberFormat="1" applyFont="1" applyFill="1" applyBorder="1" applyAlignment="1">
      <alignment vertical="center" wrapText="1"/>
    </xf>
    <xf numFmtId="4" fontId="54" fillId="0" borderId="13" xfId="0" applyNumberFormat="1" applyFont="1" applyFill="1" applyBorder="1" applyAlignment="1">
      <alignment vertical="center" wrapText="1"/>
    </xf>
    <xf numFmtId="3" fontId="54" fillId="0" borderId="14" xfId="0" applyNumberFormat="1" applyFont="1" applyFill="1" applyBorder="1" applyAlignment="1">
      <alignment vertical="center" wrapText="1"/>
    </xf>
    <xf numFmtId="3" fontId="54" fillId="0" borderId="12" xfId="0" applyNumberFormat="1" applyFont="1" applyFill="1" applyBorder="1" applyAlignment="1">
      <alignment vertical="center" wrapText="1"/>
    </xf>
    <xf numFmtId="3" fontId="54" fillId="0" borderId="15" xfId="0" applyNumberFormat="1" applyFont="1" applyFill="1" applyBorder="1" applyAlignment="1">
      <alignment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4" fontId="51" fillId="0" borderId="0" xfId="0" applyNumberFormat="1" applyFont="1" applyAlignment="1">
      <alignment/>
    </xf>
    <xf numFmtId="0" fontId="46" fillId="0" borderId="0" xfId="0" applyFont="1" applyAlignment="1">
      <alignment horizontal="center" vertical="center" wrapText="1"/>
    </xf>
    <xf numFmtId="3" fontId="55" fillId="0" borderId="10" xfId="0" applyNumberFormat="1" applyFont="1" applyFill="1" applyBorder="1" applyAlignment="1">
      <alignment horizontal="center" vertical="center" wrapText="1"/>
    </xf>
    <xf numFmtId="4" fontId="52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3" fillId="0" borderId="10" xfId="58" applyFont="1" applyBorder="1" applyAlignment="1">
      <alignment horizontal="center" vertical="center" wrapText="1"/>
      <protection/>
    </xf>
    <xf numFmtId="49" fontId="46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" fontId="56" fillId="33" borderId="10" xfId="0" applyNumberFormat="1" applyFont="1" applyFill="1" applyBorder="1" applyAlignment="1">
      <alignment vertical="center" wrapText="1"/>
    </xf>
    <xf numFmtId="0" fontId="57" fillId="0" borderId="0" xfId="0" applyFont="1" applyAlignment="1">
      <alignment/>
    </xf>
    <xf numFmtId="4" fontId="46" fillId="0" borderId="0" xfId="0" applyNumberFormat="1" applyFont="1" applyAlignment="1">
      <alignment horizontal="center" vertical="center" wrapText="1"/>
    </xf>
    <xf numFmtId="4" fontId="56" fillId="33" borderId="10" xfId="0" applyNumberFormat="1" applyFont="1" applyFill="1" applyBorder="1" applyAlignment="1">
      <alignment horizontal="right" vertical="center" wrapText="1"/>
    </xf>
    <xf numFmtId="0" fontId="58" fillId="0" borderId="10" xfId="0" applyFont="1" applyBorder="1" applyAlignment="1">
      <alignment horizontal="center" vertical="center" wrapText="1"/>
    </xf>
    <xf numFmtId="3" fontId="6" fillId="34" borderId="10" xfId="57" applyNumberFormat="1" applyFont="1" applyFill="1" applyBorder="1" applyAlignment="1">
      <alignment horizontal="center" vertical="center" wrapText="1"/>
      <protection/>
    </xf>
    <xf numFmtId="4" fontId="6" fillId="34" borderId="10" xfId="57" applyNumberFormat="1" applyFont="1" applyFill="1" applyBorder="1" applyAlignment="1">
      <alignment horizontal="right" vertical="center" wrapText="1"/>
      <protection/>
    </xf>
    <xf numFmtId="49" fontId="58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4" fontId="59" fillId="0" borderId="10" xfId="0" applyNumberFormat="1" applyFont="1" applyBorder="1" applyAlignment="1">
      <alignment horizontal="center" vertical="center" wrapText="1"/>
    </xf>
    <xf numFmtId="4" fontId="56" fillId="35" borderId="17" xfId="0" applyNumberFormat="1" applyFont="1" applyFill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4" fontId="59" fillId="0" borderId="10" xfId="0" applyNumberFormat="1" applyFont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49" fontId="56" fillId="36" borderId="10" xfId="0" applyNumberFormat="1" applyFont="1" applyFill="1" applyBorder="1" applyAlignment="1">
      <alignment horizontal="center" vertical="center" wrapText="1"/>
    </xf>
    <xf numFmtId="0" fontId="56" fillId="36" borderId="10" xfId="0" applyFont="1" applyFill="1" applyBorder="1" applyAlignment="1">
      <alignment horizontal="center" vertical="center" wrapText="1"/>
    </xf>
    <xf numFmtId="0" fontId="6" fillId="36" borderId="10" xfId="59" applyNumberFormat="1" applyFont="1" applyFill="1" applyBorder="1" applyAlignment="1">
      <alignment horizontal="center" vertical="center" wrapText="1"/>
      <protection/>
    </xf>
    <xf numFmtId="4" fontId="56" fillId="35" borderId="10" xfId="0" applyNumberFormat="1" applyFont="1" applyFill="1" applyBorder="1" applyAlignment="1">
      <alignment horizontal="center" vertical="center" wrapText="1"/>
    </xf>
    <xf numFmtId="4" fontId="56" fillId="36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56" fillId="33" borderId="10" xfId="0" applyFont="1" applyFill="1" applyBorder="1" applyAlignment="1">
      <alignment horizontal="right" vertical="center" wrapText="1"/>
    </xf>
    <xf numFmtId="4" fontId="54" fillId="33" borderId="14" xfId="0" applyNumberFormat="1" applyFont="1" applyFill="1" applyBorder="1" applyAlignment="1">
      <alignment horizontal="center" vertical="center" wrapText="1"/>
    </xf>
    <xf numFmtId="4" fontId="54" fillId="33" borderId="19" xfId="0" applyNumberFormat="1" applyFont="1" applyFill="1" applyBorder="1" applyAlignment="1">
      <alignment horizontal="center" vertical="center" wrapText="1"/>
    </xf>
    <xf numFmtId="4" fontId="54" fillId="33" borderId="15" xfId="0" applyNumberFormat="1" applyFont="1" applyFill="1" applyBorder="1" applyAlignment="1">
      <alignment horizontal="center" vertical="center" wrapText="1"/>
    </xf>
    <xf numFmtId="4" fontId="60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A3" sqref="A3:M3"/>
    </sheetView>
  </sheetViews>
  <sheetFormatPr defaultColWidth="9.140625" defaultRowHeight="15"/>
  <cols>
    <col min="1" max="1" width="8.421875" style="22" customWidth="1"/>
    <col min="2" max="2" width="14.140625" style="22" customWidth="1"/>
    <col min="3" max="3" width="10.28125" style="27" customWidth="1"/>
    <col min="4" max="4" width="15.7109375" style="2" customWidth="1"/>
    <col min="5" max="5" width="19.00390625" style="2" customWidth="1"/>
    <col min="6" max="6" width="15.57421875" style="2" bestFit="1" customWidth="1"/>
    <col min="7" max="7" width="10.28125" style="2" customWidth="1"/>
    <col min="8" max="8" width="10.00390625" style="2" customWidth="1"/>
    <col min="9" max="9" width="10.8515625" style="2" customWidth="1"/>
    <col min="10" max="10" width="11.00390625" style="31" hidden="1" customWidth="1"/>
    <col min="11" max="11" width="11.57421875" style="31" customWidth="1"/>
    <col min="12" max="12" width="13.421875" style="31" hidden="1" customWidth="1"/>
    <col min="13" max="13" width="15.140625" style="31" customWidth="1"/>
    <col min="14" max="14" width="14.421875" style="2" hidden="1" customWidth="1"/>
    <col min="15" max="16384" width="9.140625" style="2" customWidth="1"/>
  </cols>
  <sheetData>
    <row r="1" spans="3:13" s="28" customFormat="1" ht="12.75">
      <c r="C1" s="27"/>
      <c r="J1" s="31"/>
      <c r="K1" s="31"/>
      <c r="L1" s="31"/>
      <c r="M1" s="31"/>
    </row>
    <row r="2" spans="1:14" ht="12.75" customHeight="1">
      <c r="A2" s="48" t="s">
        <v>38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20"/>
    </row>
    <row r="3" spans="1:14" ht="12.75" customHeight="1">
      <c r="A3" s="48" t="s">
        <v>94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20"/>
    </row>
    <row r="5" spans="1:14" ht="45.75" customHeight="1">
      <c r="A5" s="42" t="s">
        <v>36</v>
      </c>
      <c r="B5" s="42" t="s">
        <v>37</v>
      </c>
      <c r="C5" s="43" t="s">
        <v>0</v>
      </c>
      <c r="D5" s="44" t="s">
        <v>30</v>
      </c>
      <c r="E5" s="44" t="s">
        <v>2</v>
      </c>
      <c r="F5" s="44" t="s">
        <v>1</v>
      </c>
      <c r="G5" s="44" t="s">
        <v>31</v>
      </c>
      <c r="H5" s="45" t="s">
        <v>3</v>
      </c>
      <c r="I5" s="44" t="s">
        <v>4</v>
      </c>
      <c r="J5" s="46" t="s">
        <v>5</v>
      </c>
      <c r="K5" s="47" t="s">
        <v>6</v>
      </c>
      <c r="L5" s="46" t="s">
        <v>7</v>
      </c>
      <c r="M5" s="47" t="s">
        <v>8</v>
      </c>
      <c r="N5" s="39" t="s">
        <v>9</v>
      </c>
    </row>
    <row r="6" spans="1:14" s="30" customFormat="1" ht="22.5">
      <c r="A6" s="33">
        <v>258</v>
      </c>
      <c r="B6" s="33" t="s">
        <v>46</v>
      </c>
      <c r="C6" s="36" t="s">
        <v>58</v>
      </c>
      <c r="D6" s="33" t="s">
        <v>70</v>
      </c>
      <c r="E6" s="33" t="s">
        <v>76</v>
      </c>
      <c r="F6" s="33" t="s">
        <v>81</v>
      </c>
      <c r="G6" s="33" t="s">
        <v>42</v>
      </c>
      <c r="H6" s="33" t="s">
        <v>44</v>
      </c>
      <c r="I6" s="34"/>
      <c r="J6" s="38">
        <v>22767.3</v>
      </c>
      <c r="K6" s="53">
        <v>22572.2</v>
      </c>
      <c r="L6" s="35">
        <f>I6*J6</f>
        <v>0</v>
      </c>
      <c r="M6" s="35">
        <f>I6*K6</f>
        <v>0</v>
      </c>
      <c r="N6" s="34">
        <v>1</v>
      </c>
    </row>
    <row r="7" spans="1:14" s="30" customFormat="1" ht="22.5">
      <c r="A7" s="33">
        <v>259</v>
      </c>
      <c r="B7" s="33" t="s">
        <v>47</v>
      </c>
      <c r="C7" s="36" t="s">
        <v>59</v>
      </c>
      <c r="D7" s="33" t="s">
        <v>70</v>
      </c>
      <c r="E7" s="33" t="s">
        <v>76</v>
      </c>
      <c r="F7" s="33" t="s">
        <v>81</v>
      </c>
      <c r="G7" s="33" t="s">
        <v>84</v>
      </c>
      <c r="H7" s="33" t="s">
        <v>44</v>
      </c>
      <c r="I7" s="34"/>
      <c r="J7" s="38">
        <v>43468.9</v>
      </c>
      <c r="K7" s="53">
        <v>43095.1</v>
      </c>
      <c r="L7" s="35">
        <f aca="true" t="shared" si="0" ref="L7:L17">I7*J7</f>
        <v>0</v>
      </c>
      <c r="M7" s="35">
        <f aca="true" t="shared" si="1" ref="M7:M17">I7*K7</f>
        <v>0</v>
      </c>
      <c r="N7" s="34">
        <v>1</v>
      </c>
    </row>
    <row r="8" spans="1:14" s="30" customFormat="1" ht="22.5">
      <c r="A8" s="33">
        <v>262</v>
      </c>
      <c r="B8" s="33" t="s">
        <v>48</v>
      </c>
      <c r="C8" s="36" t="s">
        <v>60</v>
      </c>
      <c r="D8" s="33" t="s">
        <v>71</v>
      </c>
      <c r="E8" s="33" t="s">
        <v>77</v>
      </c>
      <c r="F8" s="33" t="s">
        <v>81</v>
      </c>
      <c r="G8" s="33" t="s">
        <v>85</v>
      </c>
      <c r="H8" s="33" t="s">
        <v>92</v>
      </c>
      <c r="I8" s="34"/>
      <c r="J8" s="41">
        <v>3488.2</v>
      </c>
      <c r="K8" s="53">
        <v>3458.2</v>
      </c>
      <c r="L8" s="35">
        <f t="shared" si="0"/>
        <v>0</v>
      </c>
      <c r="M8" s="35">
        <f t="shared" si="1"/>
        <v>0</v>
      </c>
      <c r="N8" s="34">
        <v>1</v>
      </c>
    </row>
    <row r="9" spans="1:14" s="30" customFormat="1" ht="22.5">
      <c r="A9" s="33">
        <v>306</v>
      </c>
      <c r="B9" s="33" t="s">
        <v>49</v>
      </c>
      <c r="C9" s="36" t="s">
        <v>61</v>
      </c>
      <c r="D9" s="33" t="s">
        <v>72</v>
      </c>
      <c r="E9" s="33" t="s">
        <v>78</v>
      </c>
      <c r="F9" s="33" t="s">
        <v>41</v>
      </c>
      <c r="G9" s="33" t="s">
        <v>86</v>
      </c>
      <c r="H9" s="33" t="s">
        <v>43</v>
      </c>
      <c r="I9" s="34"/>
      <c r="J9" s="37">
        <v>229.6</v>
      </c>
      <c r="K9" s="53">
        <v>227.62</v>
      </c>
      <c r="L9" s="35">
        <f t="shared" si="0"/>
        <v>0</v>
      </c>
      <c r="M9" s="35">
        <f t="shared" si="1"/>
        <v>0</v>
      </c>
      <c r="N9" s="34">
        <v>2</v>
      </c>
    </row>
    <row r="10" spans="1:14" s="30" customFormat="1" ht="22.5">
      <c r="A10" s="33">
        <v>307</v>
      </c>
      <c r="B10" s="33" t="s">
        <v>50</v>
      </c>
      <c r="C10" s="36" t="s">
        <v>62</v>
      </c>
      <c r="D10" s="33" t="s">
        <v>73</v>
      </c>
      <c r="E10" s="33" t="s">
        <v>78</v>
      </c>
      <c r="F10" s="33" t="s">
        <v>41</v>
      </c>
      <c r="G10" s="33" t="s">
        <v>87</v>
      </c>
      <c r="H10" s="33" t="s">
        <v>43</v>
      </c>
      <c r="I10" s="34"/>
      <c r="J10" s="37">
        <v>269.02</v>
      </c>
      <c r="K10" s="53">
        <v>266.7</v>
      </c>
      <c r="L10" s="35">
        <f t="shared" si="0"/>
        <v>0</v>
      </c>
      <c r="M10" s="35">
        <f t="shared" si="1"/>
        <v>0</v>
      </c>
      <c r="N10" s="34">
        <v>2</v>
      </c>
    </row>
    <row r="11" spans="1:14" s="30" customFormat="1" ht="33.75">
      <c r="A11" s="33">
        <v>336</v>
      </c>
      <c r="B11" s="33" t="s">
        <v>51</v>
      </c>
      <c r="C11" s="36" t="s">
        <v>63</v>
      </c>
      <c r="D11" s="33" t="s">
        <v>74</v>
      </c>
      <c r="E11" s="33" t="s">
        <v>79</v>
      </c>
      <c r="F11" s="33" t="s">
        <v>82</v>
      </c>
      <c r="G11" s="33" t="s">
        <v>88</v>
      </c>
      <c r="H11" s="33" t="s">
        <v>93</v>
      </c>
      <c r="I11" s="34"/>
      <c r="J11" s="38">
        <v>10082</v>
      </c>
      <c r="K11" s="53">
        <v>8333.4</v>
      </c>
      <c r="L11" s="35">
        <f t="shared" si="0"/>
        <v>0</v>
      </c>
      <c r="M11" s="35">
        <f t="shared" si="1"/>
        <v>0</v>
      </c>
      <c r="N11" s="33">
        <v>2</v>
      </c>
    </row>
    <row r="12" spans="1:14" s="30" customFormat="1" ht="33.75">
      <c r="A12" s="33">
        <v>337</v>
      </c>
      <c r="B12" s="33" t="s">
        <v>52</v>
      </c>
      <c r="C12" s="36" t="s">
        <v>64</v>
      </c>
      <c r="D12" s="33" t="s">
        <v>74</v>
      </c>
      <c r="E12" s="33" t="s">
        <v>79</v>
      </c>
      <c r="F12" s="33" t="s">
        <v>82</v>
      </c>
      <c r="G12" s="33" t="s">
        <v>89</v>
      </c>
      <c r="H12" s="33" t="s">
        <v>93</v>
      </c>
      <c r="I12" s="34"/>
      <c r="J12" s="38">
        <v>13089.4</v>
      </c>
      <c r="K12" s="53">
        <v>10813.7</v>
      </c>
      <c r="L12" s="35">
        <f t="shared" si="0"/>
        <v>0</v>
      </c>
      <c r="M12" s="35">
        <f t="shared" si="1"/>
        <v>0</v>
      </c>
      <c r="N12" s="33">
        <v>2</v>
      </c>
    </row>
    <row r="13" spans="1:14" s="30" customFormat="1" ht="33.75">
      <c r="A13" s="33">
        <v>338</v>
      </c>
      <c r="B13" s="33" t="s">
        <v>53</v>
      </c>
      <c r="C13" s="36" t="s">
        <v>65</v>
      </c>
      <c r="D13" s="33" t="s">
        <v>74</v>
      </c>
      <c r="E13" s="33" t="s">
        <v>79</v>
      </c>
      <c r="F13" s="33" t="s">
        <v>82</v>
      </c>
      <c r="G13" s="33" t="s">
        <v>42</v>
      </c>
      <c r="H13" s="33" t="s">
        <v>93</v>
      </c>
      <c r="I13" s="34"/>
      <c r="J13" s="38">
        <v>16097.9</v>
      </c>
      <c r="K13" s="53">
        <v>13298.7</v>
      </c>
      <c r="L13" s="35">
        <f t="shared" si="0"/>
        <v>0</v>
      </c>
      <c r="M13" s="35">
        <f t="shared" si="1"/>
        <v>0</v>
      </c>
      <c r="N13" s="33">
        <v>2</v>
      </c>
    </row>
    <row r="14" spans="1:14" s="30" customFormat="1" ht="45">
      <c r="A14" s="33">
        <v>339</v>
      </c>
      <c r="B14" s="33" t="s">
        <v>54</v>
      </c>
      <c r="C14" s="36" t="s">
        <v>66</v>
      </c>
      <c r="D14" s="33" t="s">
        <v>75</v>
      </c>
      <c r="E14" s="33" t="s">
        <v>80</v>
      </c>
      <c r="F14" s="33" t="s">
        <v>83</v>
      </c>
      <c r="G14" s="33" t="s">
        <v>42</v>
      </c>
      <c r="H14" s="33" t="s">
        <v>93</v>
      </c>
      <c r="I14" s="34"/>
      <c r="J14" s="38">
        <v>19661.6</v>
      </c>
      <c r="K14" s="53">
        <v>18033.5</v>
      </c>
      <c r="L14" s="35">
        <f>I14*J14</f>
        <v>0</v>
      </c>
      <c r="M14" s="35">
        <f>I14*K14</f>
        <v>0</v>
      </c>
      <c r="N14" s="33">
        <v>1</v>
      </c>
    </row>
    <row r="15" spans="1:14" s="30" customFormat="1" ht="45">
      <c r="A15" s="33">
        <v>340</v>
      </c>
      <c r="B15" s="33" t="s">
        <v>55</v>
      </c>
      <c r="C15" s="36" t="s">
        <v>67</v>
      </c>
      <c r="D15" s="33" t="s">
        <v>75</v>
      </c>
      <c r="E15" s="33" t="s">
        <v>80</v>
      </c>
      <c r="F15" s="33" t="s">
        <v>83</v>
      </c>
      <c r="G15" s="33" t="s">
        <v>90</v>
      </c>
      <c r="H15" s="33" t="s">
        <v>93</v>
      </c>
      <c r="I15" s="34"/>
      <c r="J15" s="38">
        <v>25538.1</v>
      </c>
      <c r="K15" s="53">
        <v>23425.6</v>
      </c>
      <c r="L15" s="35">
        <f t="shared" si="0"/>
        <v>0</v>
      </c>
      <c r="M15" s="35">
        <f t="shared" si="1"/>
        <v>0</v>
      </c>
      <c r="N15" s="33">
        <v>1</v>
      </c>
    </row>
    <row r="16" spans="1:14" s="30" customFormat="1" ht="45">
      <c r="A16" s="33">
        <v>341</v>
      </c>
      <c r="B16" s="33" t="s">
        <v>56</v>
      </c>
      <c r="C16" s="36" t="s">
        <v>68</v>
      </c>
      <c r="D16" s="33" t="s">
        <v>75</v>
      </c>
      <c r="E16" s="33" t="s">
        <v>80</v>
      </c>
      <c r="F16" s="33" t="s">
        <v>83</v>
      </c>
      <c r="G16" s="33" t="s">
        <v>84</v>
      </c>
      <c r="H16" s="33" t="s">
        <v>93</v>
      </c>
      <c r="I16" s="34"/>
      <c r="J16" s="38">
        <v>31423.1</v>
      </c>
      <c r="K16" s="53">
        <v>28820</v>
      </c>
      <c r="L16" s="35">
        <f t="shared" si="0"/>
        <v>0</v>
      </c>
      <c r="M16" s="35">
        <f t="shared" si="1"/>
        <v>0</v>
      </c>
      <c r="N16" s="33">
        <v>1</v>
      </c>
    </row>
    <row r="17" spans="1:14" s="30" customFormat="1" ht="45">
      <c r="A17" s="33">
        <v>342</v>
      </c>
      <c r="B17" s="33" t="s">
        <v>57</v>
      </c>
      <c r="C17" s="36" t="s">
        <v>69</v>
      </c>
      <c r="D17" s="33" t="s">
        <v>75</v>
      </c>
      <c r="E17" s="33" t="s">
        <v>80</v>
      </c>
      <c r="F17" s="33" t="s">
        <v>83</v>
      </c>
      <c r="G17" s="33" t="s">
        <v>91</v>
      </c>
      <c r="H17" s="33" t="s">
        <v>93</v>
      </c>
      <c r="I17" s="34"/>
      <c r="J17" s="38">
        <v>47102.9</v>
      </c>
      <c r="K17" s="53">
        <v>43198.1</v>
      </c>
      <c r="L17" s="35">
        <f t="shared" si="0"/>
        <v>0</v>
      </c>
      <c r="M17" s="35">
        <f t="shared" si="1"/>
        <v>0</v>
      </c>
      <c r="N17" s="33">
        <v>1</v>
      </c>
    </row>
    <row r="18" spans="1:14" ht="18" customHeight="1">
      <c r="A18" s="49" t="s">
        <v>10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29">
        <f>SUM(L6:L17)</f>
        <v>0</v>
      </c>
      <c r="M18" s="29">
        <f>SUM(M6:M17)</f>
        <v>0</v>
      </c>
      <c r="N18" s="40"/>
    </row>
    <row r="19" spans="1:14" ht="18" customHeight="1">
      <c r="A19" s="49" t="s">
        <v>11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29">
        <f>L18*M21</f>
        <v>0</v>
      </c>
      <c r="M19" s="32">
        <f>M18*M21</f>
        <v>0</v>
      </c>
      <c r="N19" s="19"/>
    </row>
    <row r="20" spans="1:14" ht="18" customHeight="1">
      <c r="A20" s="49" t="s">
        <v>12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29">
        <f>L18+L19</f>
        <v>0</v>
      </c>
      <c r="M20" s="32">
        <f>M18+M19</f>
        <v>0</v>
      </c>
      <c r="N20" s="19"/>
    </row>
    <row r="21" ht="13.5" hidden="1" thickTop="1">
      <c r="M21" s="31">
        <v>0.1</v>
      </c>
    </row>
  </sheetData>
  <sheetProtection/>
  <mergeCells count="5">
    <mergeCell ref="A2:M2"/>
    <mergeCell ref="A3:M3"/>
    <mergeCell ref="A20:K20"/>
    <mergeCell ref="A19:K19"/>
    <mergeCell ref="A18:K18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0" t="s">
        <v>13</v>
      </c>
      <c r="C2" s="10"/>
      <c r="D2" s="10"/>
      <c r="E2" s="10" t="s">
        <v>45</v>
      </c>
    </row>
    <row r="4" ht="15" thickBot="1"/>
    <row r="5" spans="2:7" ht="24.75" thickBot="1">
      <c r="B5" s="3" t="s">
        <v>18</v>
      </c>
      <c r="C5" s="4" t="s">
        <v>39</v>
      </c>
      <c r="E5" s="11" t="s">
        <v>14</v>
      </c>
      <c r="F5" s="12" t="s">
        <v>15</v>
      </c>
      <c r="G5" s="13" t="s">
        <v>16</v>
      </c>
    </row>
    <row r="6" spans="2:7" ht="15" thickBot="1">
      <c r="B6" s="5"/>
      <c r="C6" s="6"/>
      <c r="E6" s="14">
        <f>specifikacija!L6+specifikacija!L7+specifikacija!L8+specifikacija!L9+specifikacija!L10+specifikacija!L11+specifikacija!L12+specifikacija!L13+specifikacija!L14+specifikacija!L15+specifikacija!L16+specifikacija!L17</f>
        <v>0</v>
      </c>
      <c r="F6" s="14">
        <f>specifikacija!M6+specifikacija!M7+specifikacija!M8+specifikacija!M9+specifikacija!M10+specifikacija!M11+specifikacija!M12+specifikacija!M13+specifikacija!M14+specifikacija!M15+specifikacija!M16+specifikacija!M17</f>
        <v>0</v>
      </c>
      <c r="G6" s="15">
        <f>F6*1.1</f>
        <v>0</v>
      </c>
    </row>
    <row r="7" spans="2:7" ht="36.75" customHeight="1" thickBot="1">
      <c r="B7" s="3" t="s">
        <v>19</v>
      </c>
      <c r="C7" s="26" t="s">
        <v>35</v>
      </c>
      <c r="E7" s="50" t="s">
        <v>17</v>
      </c>
      <c r="F7" s="51"/>
      <c r="G7" s="52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20</v>
      </c>
      <c r="C9" s="7" t="s">
        <v>29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21</v>
      </c>
      <c r="C11" s="7" t="s">
        <v>25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22</v>
      </c>
      <c r="C13" s="24" t="s">
        <v>32</v>
      </c>
      <c r="E13" s="8" t="s">
        <v>27</v>
      </c>
      <c r="F13" s="23">
        <f>SUBTOTAL(101,specifikacija!N6:N17)</f>
        <v>1.4166666666666667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23</v>
      </c>
      <c r="C15" s="4" t="s">
        <v>40</v>
      </c>
      <c r="E15" s="8" t="s">
        <v>28</v>
      </c>
      <c r="F15" s="7" t="s">
        <v>26</v>
      </c>
    </row>
    <row r="16" spans="2:3" ht="14.25">
      <c r="B16" s="5"/>
      <c r="C16" s="6"/>
    </row>
    <row r="17" spans="2:3" ht="15">
      <c r="B17" s="25" t="s">
        <v>33</v>
      </c>
      <c r="C17" s="24" t="s">
        <v>34</v>
      </c>
    </row>
    <row r="18" spans="2:3" ht="14.25">
      <c r="B18" s="5"/>
      <c r="C18" s="6"/>
    </row>
    <row r="19" spans="2:3" ht="15">
      <c r="B19" s="3" t="s">
        <v>24</v>
      </c>
      <c r="C19" s="9">
        <v>33600000</v>
      </c>
    </row>
    <row r="24" ht="14.25">
      <c r="F24" s="21"/>
    </row>
    <row r="25" ht="14.25">
      <c r="G25" s="21"/>
    </row>
    <row r="26" ht="14.25">
      <c r="G26" s="21"/>
    </row>
    <row r="27" ht="14.25">
      <c r="G27" s="21"/>
    </row>
    <row r="28" ht="14.25">
      <c r="G28" s="21"/>
    </row>
    <row r="29" ht="14.25">
      <c r="G29" s="21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2019-03-22T12:15:24Z</dcterms:modified>
  <cp:category/>
  <cp:version/>
  <cp:contentType/>
  <cp:contentStatus/>
</cp:coreProperties>
</file>