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970" windowHeight="12270" activeTab="0"/>
  </bookViews>
  <sheets>
    <sheet name="specifikacija" sheetId="1" r:id="rId1"/>
    <sheet name="Obrazac KVI" sheetId="2" r:id="rId2"/>
  </sheets>
  <definedNames/>
  <calcPr fullCalcOnLoad="1"/>
</workbook>
</file>

<file path=xl/sharedStrings.xml><?xml version="1.0" encoding="utf-8"?>
<sst xmlns="http://schemas.openxmlformats.org/spreadsheetml/2006/main" count="105" uniqueCount="87">
  <si>
    <t>ЈКЛ</t>
  </si>
  <si>
    <t>Фармацеутски облик</t>
  </si>
  <si>
    <t>Произвођач</t>
  </si>
  <si>
    <t>Јединица мере</t>
  </si>
  <si>
    <t>Количина</t>
  </si>
  <si>
    <t xml:space="preserve">Јединична процењена цена без  ПДВ-а </t>
  </si>
  <si>
    <t xml:space="preserve">Јединична цена без  ПДВ-а </t>
  </si>
  <si>
    <t xml:space="preserve">Укупна процењена вредност без ПДВ-а </t>
  </si>
  <si>
    <t xml:space="preserve">Укупна вредност без ПДВ-а </t>
  </si>
  <si>
    <t>Број понуда по партији</t>
  </si>
  <si>
    <t>УКУПНА ВРЕДНОСТ БЕЗ ПДВ-А</t>
  </si>
  <si>
    <t>ИЗНОС ПДВ-А</t>
  </si>
  <si>
    <t>УКУПНА ВРЕДНОСТ СА ПДВ-ОМ</t>
  </si>
  <si>
    <t>ПРИЛОГ 2 УГОВОРА - ПОДАЦИ ЗА КВАРТАЛНО ИЗВЕШТАВАЊЕ</t>
  </si>
  <si>
    <t>PROCENJENA  VREDNOST</t>
  </si>
  <si>
    <t>UGOVORENA VREDNOST    (bez PDV-a)</t>
  </si>
  <si>
    <t>UGOVORENA VREDNOST (sa PDV-om)</t>
  </si>
  <si>
    <t>U hiljadama dinara (za UJN)</t>
  </si>
  <si>
    <t>Број набавке</t>
  </si>
  <si>
    <t>Тип набавке</t>
  </si>
  <si>
    <t>Врста поступка</t>
  </si>
  <si>
    <t>Врста предмета</t>
  </si>
  <si>
    <t>Делатност</t>
  </si>
  <si>
    <t>Опис предмета</t>
  </si>
  <si>
    <t>Шифра из ОРН</t>
  </si>
  <si>
    <t>Добра</t>
  </si>
  <si>
    <t>Најнижа понуђена цена</t>
  </si>
  <si>
    <t>Број понуда</t>
  </si>
  <si>
    <t>Критеријум</t>
  </si>
  <si>
    <t>Отворени</t>
  </si>
  <si>
    <t>Заштићени назив понуђеног добра</t>
  </si>
  <si>
    <t>Јачина лека</t>
  </si>
  <si>
    <t>Класичан сектор - приходи из буџета</t>
  </si>
  <si>
    <t>Број решења УЈН</t>
  </si>
  <si>
    <t>нема</t>
  </si>
  <si>
    <t>Обликована по партијама, централизована, оквирни споразум</t>
  </si>
  <si>
    <t>Број партије</t>
  </si>
  <si>
    <t>Назив партије</t>
  </si>
  <si>
    <t>ПРИЛОГ 1 УГОВОРА - СПЕЦИФИКАЦИЈА ЛЕКОВА СА ЦЕНАМА</t>
  </si>
  <si>
    <t>404-1-110/18-30</t>
  </si>
  <si>
    <t>Лекова са Листе Б и Листе Д Листе лекова за 2018. годину</t>
  </si>
  <si>
    <t>rastvor za injekciju</t>
  </si>
  <si>
    <t>albumin, humani 5%, 100 ml</t>
  </si>
  <si>
    <t>albumin, humani 5%, 250 ml</t>
  </si>
  <si>
    <t>albumin, humani 5%, 500 ml</t>
  </si>
  <si>
    <t>albumin, humani 20%, 50 ml</t>
  </si>
  <si>
    <t>albumin, humani 20%, 100 ml</t>
  </si>
  <si>
    <t>humani normalni imunoglobulin za s.c. I i.m. primenu</t>
  </si>
  <si>
    <t>humani hepatitis B imunoglobulin za intravensku primenu, 100 i.j., 500 i.j., 2000 i.j.</t>
  </si>
  <si>
    <t>0179001</t>
  </si>
  <si>
    <t>0179002</t>
  </si>
  <si>
    <t>0179000</t>
  </si>
  <si>
    <t xml:space="preserve">0179360
0179003
0179190
0179315
0179551
0179323
0013454
</t>
  </si>
  <si>
    <t>0179004</t>
  </si>
  <si>
    <t xml:space="preserve">0013553
0013555
</t>
  </si>
  <si>
    <t>0013317</t>
  </si>
  <si>
    <t>0013318</t>
  </si>
  <si>
    <t>0013319</t>
  </si>
  <si>
    <t>Albunorm™ 5%</t>
  </si>
  <si>
    <t xml:space="preserve">Albiomin 20%; 
Albunorm™ 20%
Human Albumin 20% Behring, malo soli
Human Albumin 20% Baxter
 Аlbutein 20%
Uman Albumin
Human Albumin Kedrion
</t>
  </si>
  <si>
    <t>Albunorm™ 20%</t>
  </si>
  <si>
    <t xml:space="preserve">Gammanorm (1x1,65g);
Gammanorm (1x3,3g)
</t>
  </si>
  <si>
    <t>Hepatect CP</t>
  </si>
  <si>
    <t xml:space="preserve">Octapharma produktionsgesellschaft Deutschland MBH, Nemačka, 
Octapharma AB, Švedska
Octapharma S.A.S., Francuska,
Octapharma pharmazeutika produktionsges.M.B., Austrija
</t>
  </si>
  <si>
    <t>Octapharma AB, Švedska</t>
  </si>
  <si>
    <t>Biotest pharma GMBH, Nemačka</t>
  </si>
  <si>
    <t>rastvor za infuziju</t>
  </si>
  <si>
    <t>100 ml (50 g/l)</t>
  </si>
  <si>
    <t>250 ml (50 g/l)</t>
  </si>
  <si>
    <t>500 ml (50 g/l)</t>
  </si>
  <si>
    <t>50 ml (200 g/l)</t>
  </si>
  <si>
    <t>100 ml (200 g/l)</t>
  </si>
  <si>
    <t>1,65 g / 3,3 g</t>
  </si>
  <si>
    <t>100 i.j.</t>
  </si>
  <si>
    <t>500 i.j.</t>
  </si>
  <si>
    <t>2000 i.j.</t>
  </si>
  <si>
    <t>bočica staklena</t>
  </si>
  <si>
    <t>bočica/ bočica staklena</t>
  </si>
  <si>
    <t>kesa/bočica/ bočica staklena</t>
  </si>
  <si>
    <t>kesa/bočica staklena</t>
  </si>
  <si>
    <t>g</t>
  </si>
  <si>
    <t>i.j.</t>
  </si>
  <si>
    <t>Укупно за партију 270:</t>
  </si>
  <si>
    <t>Octapharma produktionsgesellschaft Deutschland MBH, Nemačka, 
Octapharma AB, Švedska
Octapharma S.A.S., Francuska,
Octapharma pharmazeutika produktionsges.M.B., Austrija</t>
  </si>
  <si>
    <t>Biotest pharma GMBH, Nemačka
Octapharma produktionsgesellschaft Deutschland MBH, Nemačka, 
Octapharma AB, Švedska
Octapharma S.A.S., Francuska,
Octapharma pharmazeutika produktionsges.M.B., Austrija
CSL Behring GMBH, Nemačka 
Baxter A.G., Austrija
Instituto Grifols, S.A. Španija 
Kedrion S.P.A. Italija 
Kedrion S.P.A. Italija</t>
  </si>
  <si>
    <t>BEOHEM D.O.O</t>
  </si>
  <si>
    <t>BEOHEM - 3 D.O.O.</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</si>
</sst>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Yes&quot;;&quot;Yes&quot;;&quot;No&quot;"/>
    <numFmt numFmtId="183" formatCode="&quot;True&quot;;&quot;True&quot;;&quot;False&quot;"/>
    <numFmt numFmtId="184" formatCode="&quot;On&quot;;&quot;On&quot;;&quot;Off&quot;"/>
    <numFmt numFmtId="185" formatCode="[$€-2]\ #,##0.00_);[Red]\([$€-2]\ #,##0.00\)"/>
  </numFmts>
  <fonts count="63">
    <font>
      <sz val="11"/>
      <color theme="1"/>
      <name val="Calibri"/>
      <family val="2"/>
    </font>
    <font>
      <sz val="11"/>
      <color indexed="8"/>
      <name val="Calibri"/>
      <family val="2"/>
    </font>
    <font>
      <sz val="10"/>
      <color indexed="8"/>
      <name val="Arial"/>
      <family val="2"/>
    </font>
    <font>
      <b/>
      <sz val="11"/>
      <color indexed="8"/>
      <name val="Arial"/>
      <family val="2"/>
    </font>
    <font>
      <b/>
      <sz val="9"/>
      <color indexed="8"/>
      <name val="Arial"/>
      <family val="2"/>
    </font>
    <font>
      <b/>
      <sz val="10"/>
      <color indexed="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9"/>
      <color indexed="8"/>
      <name val="Arial"/>
      <family val="2"/>
    </font>
    <font>
      <b/>
      <sz val="12"/>
      <color indexed="8"/>
      <name val="Arial"/>
      <family val="2"/>
    </font>
    <font>
      <sz val="8"/>
      <color indexed="8"/>
      <name val="Arial"/>
      <family val="2"/>
    </font>
    <font>
      <b/>
      <sz val="8"/>
      <color indexed="8"/>
      <name val="Arial"/>
      <family val="2"/>
    </font>
    <font>
      <sz val="10"/>
      <color indexed="9"/>
      <name val="Arial"/>
      <family val="2"/>
    </font>
    <font>
      <b/>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rgb="FF000000"/>
      <name val="Arial"/>
      <family val="2"/>
    </font>
    <font>
      <sz val="9"/>
      <color theme="1"/>
      <name val="Arial"/>
      <family val="2"/>
    </font>
    <font>
      <b/>
      <sz val="10"/>
      <color theme="1"/>
      <name val="Arial"/>
      <family val="2"/>
    </font>
    <font>
      <b/>
      <sz val="12"/>
      <color theme="1"/>
      <name val="Arial"/>
      <family val="2"/>
    </font>
    <font>
      <sz val="8"/>
      <color theme="1"/>
      <name val="Arial"/>
      <family val="2"/>
    </font>
    <font>
      <sz val="8"/>
      <color rgb="FF000000"/>
      <name val="Arial"/>
      <family val="2"/>
    </font>
    <font>
      <b/>
      <sz val="8"/>
      <color theme="1"/>
      <name val="Arial"/>
      <family val="2"/>
    </font>
    <font>
      <b/>
      <sz val="8"/>
      <color rgb="FF000000"/>
      <name val="Arial"/>
      <family val="2"/>
    </font>
    <font>
      <sz val="10"/>
      <color theme="0"/>
      <name val="Arial"/>
      <family val="2"/>
    </font>
    <font>
      <b/>
      <sz val="9"/>
      <color rgb="FF000000"/>
      <name val="Arial"/>
      <family val="2"/>
    </font>
    <font>
      <b/>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style="medium"/>
      <top style="medium"/>
      <bottom style="medium"/>
    </border>
    <border>
      <left/>
      <right style="thin"/>
      <top style="thin"/>
      <bottom style="thin"/>
    </border>
    <border>
      <left style="thin"/>
      <right style="thin"/>
      <top style="thin"/>
      <bottom>
        <color indexed="63"/>
      </bottom>
    </border>
    <border>
      <left style="thin"/>
      <right style="thin"/>
      <top>
        <color indexed="63"/>
      </top>
      <bottom style="thin"/>
    </border>
    <border>
      <left/>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46"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4">
    <xf numFmtId="0" fontId="0" fillId="0" borderId="0" xfId="0" applyFont="1" applyAlignment="1">
      <alignment/>
    </xf>
    <xf numFmtId="0" fontId="51" fillId="0" borderId="0" xfId="0" applyFont="1" applyAlignment="1">
      <alignment/>
    </xf>
    <xf numFmtId="0" fontId="46" fillId="0" borderId="0" xfId="0" applyFont="1" applyAlignment="1">
      <alignment horizontal="center" vertical="center" wrapText="1"/>
    </xf>
    <xf numFmtId="0" fontId="3" fillId="33" borderId="10" xfId="0" applyFont="1" applyFill="1" applyBorder="1" applyAlignment="1">
      <alignment horizontal="center" vertical="center" wrapText="1"/>
    </xf>
    <xf numFmtId="4" fontId="52" fillId="0" borderId="10" xfId="0" applyNumberFormat="1" applyFont="1" applyFill="1" applyBorder="1" applyAlignment="1">
      <alignment horizontal="center" vertical="center" wrapText="1"/>
    </xf>
    <xf numFmtId="0" fontId="51" fillId="0" borderId="0" xfId="0" applyFont="1" applyAlignment="1">
      <alignment wrapText="1"/>
    </xf>
    <xf numFmtId="0" fontId="53" fillId="0" borderId="0" xfId="0" applyFont="1" applyAlignment="1">
      <alignment wrapText="1"/>
    </xf>
    <xf numFmtId="0" fontId="53"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1" fillId="0" borderId="0" xfId="0" applyFont="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 fontId="54" fillId="0" borderId="11" xfId="0" applyNumberFormat="1" applyFont="1" applyFill="1" applyBorder="1" applyAlignment="1">
      <alignment vertical="center" wrapText="1"/>
    </xf>
    <xf numFmtId="4" fontId="54" fillId="0" borderId="13" xfId="0" applyNumberFormat="1" applyFont="1" applyFill="1" applyBorder="1" applyAlignment="1">
      <alignment vertical="center" wrapText="1"/>
    </xf>
    <xf numFmtId="3" fontId="54" fillId="0" borderId="14" xfId="0" applyNumberFormat="1" applyFont="1" applyFill="1" applyBorder="1" applyAlignment="1">
      <alignment vertical="center" wrapText="1"/>
    </xf>
    <xf numFmtId="3" fontId="54" fillId="0" borderId="12" xfId="0" applyNumberFormat="1" applyFont="1" applyFill="1" applyBorder="1" applyAlignment="1">
      <alignment vertical="center" wrapText="1"/>
    </xf>
    <xf numFmtId="3" fontId="54" fillId="0" borderId="15" xfId="0" applyNumberFormat="1" applyFont="1" applyFill="1" applyBorder="1" applyAlignment="1">
      <alignment vertical="center" wrapText="1"/>
    </xf>
    <xf numFmtId="0" fontId="46" fillId="0" borderId="16" xfId="0" applyFont="1" applyBorder="1" applyAlignment="1">
      <alignment horizontal="center" vertical="center" wrapText="1"/>
    </xf>
    <xf numFmtId="0" fontId="46" fillId="0" borderId="0" xfId="0" applyFont="1" applyAlignment="1">
      <alignment vertical="center" wrapText="1"/>
    </xf>
    <xf numFmtId="4" fontId="51" fillId="0" borderId="0" xfId="0" applyNumberFormat="1" applyFont="1" applyAlignment="1">
      <alignment/>
    </xf>
    <xf numFmtId="0" fontId="46" fillId="0" borderId="0" xfId="0" applyFont="1" applyAlignment="1">
      <alignment horizontal="center" vertical="center" wrapText="1"/>
    </xf>
    <xf numFmtId="3" fontId="55" fillId="0" borderId="10" xfId="0" applyNumberFormat="1" applyFont="1" applyFill="1" applyBorder="1" applyAlignment="1">
      <alignment horizontal="center" vertical="center" wrapText="1"/>
    </xf>
    <xf numFmtId="4" fontId="52" fillId="0" borderId="10" xfId="58" applyNumberFormat="1" applyFont="1" applyFill="1" applyBorder="1" applyAlignment="1">
      <alignment horizontal="center" vertical="center" wrapText="1"/>
      <protection/>
    </xf>
    <xf numFmtId="0" fontId="3" fillId="33" borderId="10" xfId="58" applyFont="1" applyFill="1" applyBorder="1" applyAlignment="1">
      <alignment horizontal="center" vertical="center" wrapText="1"/>
      <protection/>
    </xf>
    <xf numFmtId="0" fontId="53" fillId="0" borderId="10" xfId="58" applyFont="1" applyBorder="1" applyAlignment="1">
      <alignment horizontal="center" vertical="center" wrapText="1"/>
      <protection/>
    </xf>
    <xf numFmtId="49" fontId="46" fillId="0" borderId="0" xfId="0" applyNumberFormat="1" applyFont="1" applyAlignment="1">
      <alignment horizontal="center" vertical="center" wrapText="1"/>
    </xf>
    <xf numFmtId="0" fontId="46" fillId="0" borderId="0" xfId="0" applyFont="1" applyAlignment="1">
      <alignment horizontal="center" vertical="center" wrapText="1"/>
    </xf>
    <xf numFmtId="4" fontId="56" fillId="33" borderId="10" xfId="0" applyNumberFormat="1" applyFont="1" applyFill="1" applyBorder="1" applyAlignment="1">
      <alignment vertical="center" wrapText="1"/>
    </xf>
    <xf numFmtId="4" fontId="46" fillId="0" borderId="0" xfId="0" applyNumberFormat="1" applyFont="1" applyAlignment="1">
      <alignment horizontal="center" vertical="center" wrapText="1"/>
    </xf>
    <xf numFmtId="4" fontId="56" fillId="33" borderId="10" xfId="0" applyNumberFormat="1" applyFont="1" applyFill="1" applyBorder="1" applyAlignment="1">
      <alignment horizontal="right" vertical="center" wrapText="1"/>
    </xf>
    <xf numFmtId="3" fontId="6" fillId="34" borderId="10" xfId="57" applyNumberFormat="1" applyFont="1" applyFill="1" applyBorder="1" applyAlignment="1">
      <alignment horizontal="center" vertical="center" wrapText="1"/>
      <protection/>
    </xf>
    <xf numFmtId="4" fontId="6" fillId="34" borderId="10" xfId="57" applyNumberFormat="1" applyFont="1" applyFill="1" applyBorder="1" applyAlignment="1">
      <alignment horizontal="right" vertical="center" wrapText="1"/>
      <protection/>
    </xf>
    <xf numFmtId="49" fontId="57" fillId="0" borderId="10" xfId="0" applyNumberFormat="1" applyFont="1" applyBorder="1" applyAlignment="1">
      <alignment horizontal="center" vertical="center" wrapText="1"/>
    </xf>
    <xf numFmtId="0" fontId="46" fillId="0" borderId="0" xfId="0" applyFont="1" applyAlignment="1">
      <alignment horizontal="center" vertical="center" wrapText="1"/>
    </xf>
    <xf numFmtId="0" fontId="56" fillId="33" borderId="17" xfId="0" applyFont="1" applyFill="1" applyBorder="1" applyAlignment="1">
      <alignment horizontal="center" vertical="center" wrapText="1"/>
    </xf>
    <xf numFmtId="49" fontId="56" fillId="35" borderId="17" xfId="0" applyNumberFormat="1" applyFont="1" applyFill="1" applyBorder="1" applyAlignment="1">
      <alignment horizontal="center" vertical="center" wrapText="1"/>
    </xf>
    <xf numFmtId="0" fontId="56" fillId="35" borderId="17" xfId="0" applyFont="1" applyFill="1" applyBorder="1" applyAlignment="1">
      <alignment horizontal="center" vertical="center" wrapText="1"/>
    </xf>
    <xf numFmtId="0" fontId="6" fillId="35" borderId="17" xfId="59" applyNumberFormat="1" applyFont="1" applyFill="1" applyBorder="1" applyAlignment="1">
      <alignment horizontal="center" vertical="center" wrapText="1"/>
      <protection/>
    </xf>
    <xf numFmtId="4" fontId="56" fillId="36" borderId="17" xfId="0" applyNumberFormat="1" applyFont="1" applyFill="1" applyBorder="1" applyAlignment="1">
      <alignment horizontal="center" vertical="center" wrapText="1"/>
    </xf>
    <xf numFmtId="4" fontId="56" fillId="35" borderId="17" xfId="0" applyNumberFormat="1" applyFont="1" applyFill="1" applyBorder="1" applyAlignment="1">
      <alignment horizontal="center" vertical="center" wrapText="1"/>
    </xf>
    <xf numFmtId="4" fontId="56" fillId="33" borderId="18" xfId="0" applyNumberFormat="1" applyFont="1" applyFill="1" applyBorder="1" applyAlignment="1">
      <alignment vertical="center" wrapText="1"/>
    </xf>
    <xf numFmtId="0" fontId="46" fillId="0" borderId="18" xfId="0" applyFont="1" applyBorder="1" applyAlignment="1">
      <alignment horizontal="center" vertical="center" wrapText="1"/>
    </xf>
    <xf numFmtId="0" fontId="57" fillId="0" borderId="10" xfId="0" applyFont="1" applyBorder="1" applyAlignment="1">
      <alignment horizontal="center" vertical="center" wrapText="1"/>
    </xf>
    <xf numFmtId="0" fontId="46" fillId="0" borderId="0" xfId="0" applyFont="1" applyAlignment="1">
      <alignment horizontal="center" vertical="center" wrapText="1"/>
    </xf>
    <xf numFmtId="1" fontId="56" fillId="34" borderId="10" xfId="0" applyNumberFormat="1" applyFont="1" applyFill="1" applyBorder="1" applyAlignment="1">
      <alignment horizontal="center" vertical="center" wrapText="1"/>
    </xf>
    <xf numFmtId="0" fontId="58" fillId="0" borderId="10" xfId="0" applyFont="1" applyBorder="1" applyAlignment="1">
      <alignment horizontal="center" vertical="center" wrapText="1"/>
    </xf>
    <xf numFmtId="4" fontId="59" fillId="0" borderId="10" xfId="0" applyNumberFormat="1" applyFont="1" applyBorder="1" applyAlignment="1">
      <alignment horizontal="center" vertical="center" wrapText="1"/>
    </xf>
    <xf numFmtId="49"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4" fontId="58" fillId="0" borderId="10" xfId="0" applyNumberFormat="1" applyFont="1" applyBorder="1" applyAlignment="1">
      <alignment horizontal="center" vertical="center" wrapText="1"/>
    </xf>
    <xf numFmtId="4" fontId="60" fillId="34" borderId="0" xfId="0" applyNumberFormat="1" applyFont="1" applyFill="1" applyAlignment="1">
      <alignment horizontal="center" vertical="center" wrapText="1"/>
    </xf>
    <xf numFmtId="1" fontId="56" fillId="34" borderId="10" xfId="0" applyNumberFormat="1" applyFont="1" applyFill="1" applyBorder="1" applyAlignment="1">
      <alignment horizontal="center" vertical="center" wrapText="1"/>
    </xf>
    <xf numFmtId="0" fontId="46" fillId="0" borderId="0" xfId="0" applyFont="1" applyAlignment="1">
      <alignment horizontal="center" vertical="center" wrapText="1"/>
    </xf>
    <xf numFmtId="0" fontId="56" fillId="33" borderId="10" xfId="0" applyFont="1" applyFill="1" applyBorder="1" applyAlignment="1">
      <alignment horizontal="right" vertical="center" wrapText="1"/>
    </xf>
    <xf numFmtId="0" fontId="56" fillId="33" borderId="18" xfId="0" applyFont="1" applyFill="1" applyBorder="1" applyAlignment="1">
      <alignment horizontal="right" vertical="center" wrapText="1"/>
    </xf>
    <xf numFmtId="0" fontId="57" fillId="0" borderId="10" xfId="0" applyFont="1" applyBorder="1" applyAlignment="1">
      <alignment horizontal="center" vertical="center" wrapText="1"/>
    </xf>
    <xf numFmtId="0" fontId="61" fillId="0" borderId="18" xfId="0" applyFont="1" applyBorder="1" applyAlignment="1">
      <alignment horizontal="right" vertical="center" wrapText="1"/>
    </xf>
    <xf numFmtId="0" fontId="57" fillId="0" borderId="18" xfId="0" applyFont="1" applyBorder="1" applyAlignment="1">
      <alignment horizontal="right" vertical="center" wrapText="1"/>
    </xf>
    <xf numFmtId="4" fontId="54" fillId="33" borderId="14" xfId="0" applyNumberFormat="1" applyFont="1" applyFill="1" applyBorder="1" applyAlignment="1">
      <alignment horizontal="center" vertical="center" wrapText="1"/>
    </xf>
    <xf numFmtId="4" fontId="54" fillId="33" borderId="19" xfId="0" applyNumberFormat="1" applyFont="1" applyFill="1" applyBorder="1" applyAlignment="1">
      <alignment horizontal="center" vertical="center" wrapText="1"/>
    </xf>
    <xf numFmtId="4" fontId="54" fillId="33" borderId="15" xfId="0" applyNumberFormat="1" applyFont="1" applyFill="1" applyBorder="1" applyAlignment="1">
      <alignment horizontal="center" vertical="center" wrapText="1"/>
    </xf>
    <xf numFmtId="0" fontId="62" fillId="0" borderId="10"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rmal_Priznto djuture" xfId="59"/>
    <cellStyle name="Note" xfId="60"/>
    <cellStyle name="Output" xfId="61"/>
    <cellStyle name="Percent" xfId="62"/>
    <cellStyle name="Title" xfId="63"/>
    <cellStyle name="Total" xfId="64"/>
    <cellStyle name="Warning Text"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9"/>
  <sheetViews>
    <sheetView tabSelected="1" zoomScalePageLayoutView="0" workbookViewId="0" topLeftCell="A1">
      <selection activeCell="A3" sqref="A3:M3"/>
    </sheetView>
  </sheetViews>
  <sheetFormatPr defaultColWidth="9.140625" defaultRowHeight="15"/>
  <cols>
    <col min="1" max="1" width="8.421875" style="22" customWidth="1"/>
    <col min="2" max="2" width="14.140625" style="22" customWidth="1"/>
    <col min="3" max="3" width="10.28125" style="27" customWidth="1"/>
    <col min="4" max="4" width="15.7109375" style="2" customWidth="1"/>
    <col min="5" max="5" width="25.7109375" style="2" customWidth="1"/>
    <col min="6" max="6" width="15.57421875" style="2" bestFit="1" customWidth="1"/>
    <col min="7" max="7" width="10.28125" style="2" customWidth="1"/>
    <col min="8" max="8" width="10.00390625" style="2" customWidth="1"/>
    <col min="9" max="9" width="10.8515625" style="2" customWidth="1"/>
    <col min="10" max="10" width="11.00390625" style="30" hidden="1" customWidth="1"/>
    <col min="11" max="11" width="11.57421875" style="30" customWidth="1"/>
    <col min="12" max="12" width="13.421875" style="30" hidden="1" customWidth="1"/>
    <col min="13" max="13" width="15.140625" style="30" customWidth="1"/>
    <col min="14" max="14" width="14.421875" style="2" hidden="1" customWidth="1"/>
    <col min="15" max="16384" width="9.140625" style="2" customWidth="1"/>
  </cols>
  <sheetData>
    <row r="1" spans="3:13" s="28" customFormat="1" ht="12.75">
      <c r="C1" s="27"/>
      <c r="J1" s="30"/>
      <c r="K1" s="30"/>
      <c r="L1" s="30"/>
      <c r="M1" s="30"/>
    </row>
    <row r="2" spans="1:14" ht="12.75">
      <c r="A2" s="54" t="s">
        <v>38</v>
      </c>
      <c r="B2" s="54"/>
      <c r="C2" s="54"/>
      <c r="D2" s="54"/>
      <c r="E2" s="54"/>
      <c r="F2" s="54"/>
      <c r="G2" s="54"/>
      <c r="H2" s="54"/>
      <c r="I2" s="54"/>
      <c r="J2" s="54"/>
      <c r="K2" s="54"/>
      <c r="L2" s="54"/>
      <c r="M2" s="54"/>
      <c r="N2" s="20"/>
    </row>
    <row r="3" spans="1:14" ht="12.75">
      <c r="A3" s="54" t="s">
        <v>86</v>
      </c>
      <c r="B3" s="54"/>
      <c r="C3" s="54"/>
      <c r="D3" s="54"/>
      <c r="E3" s="54"/>
      <c r="F3" s="54"/>
      <c r="G3" s="54"/>
      <c r="H3" s="54"/>
      <c r="I3" s="54"/>
      <c r="J3" s="54"/>
      <c r="K3" s="54"/>
      <c r="L3" s="54"/>
      <c r="M3" s="54"/>
      <c r="N3" s="20"/>
    </row>
    <row r="5" spans="1:14" ht="45">
      <c r="A5" s="36" t="s">
        <v>36</v>
      </c>
      <c r="B5" s="36" t="s">
        <v>37</v>
      </c>
      <c r="C5" s="37" t="s">
        <v>0</v>
      </c>
      <c r="D5" s="38" t="s">
        <v>30</v>
      </c>
      <c r="E5" s="38" t="s">
        <v>2</v>
      </c>
      <c r="F5" s="38" t="s">
        <v>1</v>
      </c>
      <c r="G5" s="38" t="s">
        <v>31</v>
      </c>
      <c r="H5" s="39" t="s">
        <v>3</v>
      </c>
      <c r="I5" s="38" t="s">
        <v>4</v>
      </c>
      <c r="J5" s="40" t="s">
        <v>5</v>
      </c>
      <c r="K5" s="41" t="s">
        <v>6</v>
      </c>
      <c r="L5" s="40" t="s">
        <v>7</v>
      </c>
      <c r="M5" s="41" t="s">
        <v>8</v>
      </c>
      <c r="N5" s="40" t="s">
        <v>9</v>
      </c>
    </row>
    <row r="6" spans="1:14" s="35" customFormat="1" ht="78.75">
      <c r="A6" s="44">
        <v>55</v>
      </c>
      <c r="B6" s="44" t="s">
        <v>42</v>
      </c>
      <c r="C6" s="34" t="s">
        <v>49</v>
      </c>
      <c r="D6" s="44" t="s">
        <v>58</v>
      </c>
      <c r="E6" s="44" t="s">
        <v>83</v>
      </c>
      <c r="F6" s="44" t="s">
        <v>66</v>
      </c>
      <c r="G6" s="44" t="s">
        <v>67</v>
      </c>
      <c r="H6" s="44" t="s">
        <v>76</v>
      </c>
      <c r="I6" s="32"/>
      <c r="J6" s="51">
        <v>1959.9</v>
      </c>
      <c r="K6" s="48">
        <v>1775</v>
      </c>
      <c r="L6" s="33">
        <f>I6*J6</f>
        <v>0</v>
      </c>
      <c r="M6" s="33">
        <f>I6*K6</f>
        <v>0</v>
      </c>
      <c r="N6" s="46">
        <v>1</v>
      </c>
    </row>
    <row r="7" spans="1:14" s="35" customFormat="1" ht="78.75">
      <c r="A7" s="44">
        <v>56</v>
      </c>
      <c r="B7" s="44" t="s">
        <v>43</v>
      </c>
      <c r="C7" s="49" t="s">
        <v>50</v>
      </c>
      <c r="D7" s="50" t="s">
        <v>58</v>
      </c>
      <c r="E7" s="50" t="s">
        <v>83</v>
      </c>
      <c r="F7" s="44" t="s">
        <v>66</v>
      </c>
      <c r="G7" s="44" t="s">
        <v>68</v>
      </c>
      <c r="H7" s="44" t="s">
        <v>77</v>
      </c>
      <c r="I7" s="32"/>
      <c r="J7" s="51">
        <v>4868.5</v>
      </c>
      <c r="K7" s="48">
        <v>4437.5</v>
      </c>
      <c r="L7" s="33">
        <f aca="true" t="shared" si="0" ref="L7:L14">I7*J7</f>
        <v>0</v>
      </c>
      <c r="M7" s="33">
        <f aca="true" t="shared" si="1" ref="M7:M12">I7*K7</f>
        <v>0</v>
      </c>
      <c r="N7" s="46">
        <v>1</v>
      </c>
    </row>
    <row r="8" spans="1:14" s="35" customFormat="1" ht="78.75">
      <c r="A8" s="44">
        <v>57</v>
      </c>
      <c r="B8" s="44" t="s">
        <v>44</v>
      </c>
      <c r="C8" s="34" t="s">
        <v>51</v>
      </c>
      <c r="D8" s="50" t="s">
        <v>58</v>
      </c>
      <c r="E8" s="50" t="s">
        <v>83</v>
      </c>
      <c r="F8" s="44" t="s">
        <v>66</v>
      </c>
      <c r="G8" s="44" t="s">
        <v>69</v>
      </c>
      <c r="H8" s="44" t="s">
        <v>76</v>
      </c>
      <c r="I8" s="32"/>
      <c r="J8" s="51">
        <v>9769.6</v>
      </c>
      <c r="K8" s="48">
        <v>8875</v>
      </c>
      <c r="L8" s="33">
        <f t="shared" si="0"/>
        <v>0</v>
      </c>
      <c r="M8" s="33">
        <f t="shared" si="1"/>
        <v>0</v>
      </c>
      <c r="N8" s="46">
        <v>1</v>
      </c>
    </row>
    <row r="9" spans="1:14" s="45" customFormat="1" ht="157.5">
      <c r="A9" s="44">
        <v>58</v>
      </c>
      <c r="B9" s="44" t="s">
        <v>45</v>
      </c>
      <c r="C9" s="44" t="s">
        <v>52</v>
      </c>
      <c r="D9" s="44" t="s">
        <v>59</v>
      </c>
      <c r="E9" s="44" t="s">
        <v>84</v>
      </c>
      <c r="F9" s="44" t="s">
        <v>66</v>
      </c>
      <c r="G9" s="44" t="s">
        <v>70</v>
      </c>
      <c r="H9" s="44" t="s">
        <v>78</v>
      </c>
      <c r="I9" s="32"/>
      <c r="J9" s="51">
        <v>3676.4</v>
      </c>
      <c r="K9" s="48">
        <v>3550</v>
      </c>
      <c r="L9" s="33">
        <f t="shared" si="0"/>
        <v>0</v>
      </c>
      <c r="M9" s="33">
        <f t="shared" si="1"/>
        <v>0</v>
      </c>
      <c r="N9" s="46">
        <v>1</v>
      </c>
    </row>
    <row r="10" spans="1:14" s="45" customFormat="1" ht="90">
      <c r="A10" s="44">
        <v>59</v>
      </c>
      <c r="B10" s="44" t="s">
        <v>46</v>
      </c>
      <c r="C10" s="34" t="s">
        <v>53</v>
      </c>
      <c r="D10" s="44" t="s">
        <v>60</v>
      </c>
      <c r="E10" s="50" t="s">
        <v>63</v>
      </c>
      <c r="F10" s="44" t="s">
        <v>66</v>
      </c>
      <c r="G10" s="44" t="s">
        <v>71</v>
      </c>
      <c r="H10" s="44" t="s">
        <v>79</v>
      </c>
      <c r="I10" s="32"/>
      <c r="J10" s="51">
        <v>7352.8</v>
      </c>
      <c r="K10" s="48">
        <v>7100</v>
      </c>
      <c r="L10" s="33">
        <f t="shared" si="0"/>
        <v>0</v>
      </c>
      <c r="M10" s="33">
        <f t="shared" si="1"/>
        <v>0</v>
      </c>
      <c r="N10" s="46">
        <v>1</v>
      </c>
    </row>
    <row r="11" spans="1:14" s="35" customFormat="1" ht="56.25">
      <c r="A11" s="44">
        <v>265</v>
      </c>
      <c r="B11" s="44" t="s">
        <v>47</v>
      </c>
      <c r="C11" s="34" t="s">
        <v>54</v>
      </c>
      <c r="D11" s="50" t="s">
        <v>61</v>
      </c>
      <c r="E11" s="50" t="s">
        <v>64</v>
      </c>
      <c r="F11" s="44" t="s">
        <v>41</v>
      </c>
      <c r="G11" s="44" t="s">
        <v>72</v>
      </c>
      <c r="H11" s="44" t="s">
        <v>80</v>
      </c>
      <c r="I11" s="32"/>
      <c r="J11" s="51">
        <v>5431.51</v>
      </c>
      <c r="K11" s="48">
        <v>5431</v>
      </c>
      <c r="L11" s="33">
        <f t="shared" si="0"/>
        <v>0</v>
      </c>
      <c r="M11" s="33">
        <f t="shared" si="1"/>
        <v>0</v>
      </c>
      <c r="N11" s="46">
        <v>1</v>
      </c>
    </row>
    <row r="12" spans="1:14" s="35" customFormat="1" ht="24" customHeight="1">
      <c r="A12" s="57">
        <v>270</v>
      </c>
      <c r="B12" s="57" t="s">
        <v>48</v>
      </c>
      <c r="C12" s="34" t="s">
        <v>55</v>
      </c>
      <c r="D12" s="44" t="s">
        <v>62</v>
      </c>
      <c r="E12" s="44" t="s">
        <v>65</v>
      </c>
      <c r="F12" s="44" t="s">
        <v>66</v>
      </c>
      <c r="G12" s="44" t="s">
        <v>73</v>
      </c>
      <c r="H12" s="44" t="s">
        <v>81</v>
      </c>
      <c r="I12" s="32"/>
      <c r="J12" s="47">
        <v>71.39</v>
      </c>
      <c r="K12" s="63">
        <v>71.23</v>
      </c>
      <c r="L12" s="33">
        <f t="shared" si="0"/>
        <v>0</v>
      </c>
      <c r="M12" s="33">
        <f t="shared" si="1"/>
        <v>0</v>
      </c>
      <c r="N12" s="53">
        <v>1</v>
      </c>
    </row>
    <row r="13" spans="1:14" s="45" customFormat="1" ht="22.5" customHeight="1">
      <c r="A13" s="57"/>
      <c r="B13" s="57"/>
      <c r="C13" s="34" t="s">
        <v>56</v>
      </c>
      <c r="D13" s="44" t="s">
        <v>62</v>
      </c>
      <c r="E13" s="44" t="s">
        <v>65</v>
      </c>
      <c r="F13" s="44" t="s">
        <v>66</v>
      </c>
      <c r="G13" s="44" t="s">
        <v>74</v>
      </c>
      <c r="H13" s="44" t="s">
        <v>81</v>
      </c>
      <c r="I13" s="32"/>
      <c r="J13" s="47">
        <v>71.39</v>
      </c>
      <c r="K13" s="63"/>
      <c r="L13" s="33">
        <f t="shared" si="0"/>
        <v>0</v>
      </c>
      <c r="M13" s="33">
        <f>I13*K12</f>
        <v>0</v>
      </c>
      <c r="N13" s="53"/>
    </row>
    <row r="14" spans="1:14" s="35" customFormat="1" ht="23.25" customHeight="1">
      <c r="A14" s="57"/>
      <c r="B14" s="57"/>
      <c r="C14" s="34" t="s">
        <v>57</v>
      </c>
      <c r="D14" s="44" t="s">
        <v>62</v>
      </c>
      <c r="E14" s="44" t="s">
        <v>65</v>
      </c>
      <c r="F14" s="44" t="s">
        <v>66</v>
      </c>
      <c r="G14" s="44" t="s">
        <v>75</v>
      </c>
      <c r="H14" s="44" t="s">
        <v>81</v>
      </c>
      <c r="I14" s="32"/>
      <c r="J14" s="47">
        <v>71.39</v>
      </c>
      <c r="K14" s="63"/>
      <c r="L14" s="33">
        <f t="shared" si="0"/>
        <v>0</v>
      </c>
      <c r="M14" s="33">
        <f>I14*K12</f>
        <v>0</v>
      </c>
      <c r="N14" s="53"/>
    </row>
    <row r="15" spans="1:14" s="35" customFormat="1" ht="12.75">
      <c r="A15" s="58" t="s">
        <v>82</v>
      </c>
      <c r="B15" s="59"/>
      <c r="C15" s="59"/>
      <c r="D15" s="59"/>
      <c r="E15" s="59"/>
      <c r="F15" s="59"/>
      <c r="G15" s="59"/>
      <c r="H15" s="59"/>
      <c r="I15" s="59"/>
      <c r="J15" s="59"/>
      <c r="K15" s="59"/>
      <c r="L15" s="33">
        <f>SUM(L12:L14)</f>
        <v>0</v>
      </c>
      <c r="M15" s="33">
        <f>SUM(M12:M14)</f>
        <v>0</v>
      </c>
      <c r="N15" s="53"/>
    </row>
    <row r="16" spans="1:14" ht="12.75">
      <c r="A16" s="56" t="s">
        <v>10</v>
      </c>
      <c r="B16" s="56"/>
      <c r="C16" s="56"/>
      <c r="D16" s="56"/>
      <c r="E16" s="56"/>
      <c r="F16" s="56"/>
      <c r="G16" s="56"/>
      <c r="H16" s="56"/>
      <c r="I16" s="56"/>
      <c r="J16" s="56"/>
      <c r="K16" s="56"/>
      <c r="L16" s="42">
        <f>SUM(L6:L11,L15)</f>
        <v>0</v>
      </c>
      <c r="M16" s="42">
        <f>SUM(M6:M11,M15)</f>
        <v>0</v>
      </c>
      <c r="N16" s="43"/>
    </row>
    <row r="17" spans="1:14" ht="12.75">
      <c r="A17" s="55" t="s">
        <v>11</v>
      </c>
      <c r="B17" s="55"/>
      <c r="C17" s="55"/>
      <c r="D17" s="55"/>
      <c r="E17" s="55"/>
      <c r="F17" s="55"/>
      <c r="G17" s="55"/>
      <c r="H17" s="55"/>
      <c r="I17" s="55"/>
      <c r="J17" s="55"/>
      <c r="K17" s="55"/>
      <c r="L17" s="29">
        <f>L16*M19</f>
        <v>0</v>
      </c>
      <c r="M17" s="31">
        <f>M16*M19</f>
        <v>0</v>
      </c>
      <c r="N17" s="19"/>
    </row>
    <row r="18" spans="1:14" ht="12.75">
      <c r="A18" s="55" t="s">
        <v>12</v>
      </c>
      <c r="B18" s="55"/>
      <c r="C18" s="55"/>
      <c r="D18" s="55"/>
      <c r="E18" s="55"/>
      <c r="F18" s="55"/>
      <c r="G18" s="55"/>
      <c r="H18" s="55"/>
      <c r="I18" s="55"/>
      <c r="J18" s="55"/>
      <c r="K18" s="55"/>
      <c r="L18" s="29">
        <f>L16+L17</f>
        <v>0</v>
      </c>
      <c r="M18" s="31">
        <f>M16+M17</f>
        <v>0</v>
      </c>
      <c r="N18" s="19"/>
    </row>
    <row r="19" ht="12.75">
      <c r="M19" s="52">
        <v>0.1</v>
      </c>
    </row>
  </sheetData>
  <sheetProtection/>
  <mergeCells count="10">
    <mergeCell ref="N12:N15"/>
    <mergeCell ref="A2:M2"/>
    <mergeCell ref="A3:M3"/>
    <mergeCell ref="A18:K18"/>
    <mergeCell ref="A17:K17"/>
    <mergeCell ref="A16:K16"/>
    <mergeCell ref="A12:A14"/>
    <mergeCell ref="A15:K15"/>
    <mergeCell ref="B12:B14"/>
    <mergeCell ref="K12:K14"/>
  </mergeCells>
  <printOptions/>
  <pageMargins left="0.2" right="0.2" top="0.2" bottom="0.25" header="0.2" footer="0.3"/>
  <pageSetup orientation="landscape" scale="93" r:id="rId1"/>
</worksheet>
</file>

<file path=xl/worksheets/sheet2.xml><?xml version="1.0" encoding="utf-8"?>
<worksheet xmlns="http://schemas.openxmlformats.org/spreadsheetml/2006/main" xmlns:r="http://schemas.openxmlformats.org/officeDocument/2006/relationships">
  <dimension ref="B2:G29"/>
  <sheetViews>
    <sheetView zoomScalePageLayoutView="0" workbookViewId="0" topLeftCell="A1">
      <selection activeCell="G6" sqref="G6"/>
    </sheetView>
  </sheetViews>
  <sheetFormatPr defaultColWidth="9.140625" defaultRowHeight="15"/>
  <cols>
    <col min="1" max="1" width="5.8515625" style="1" customWidth="1"/>
    <col min="2" max="2" width="31.57421875" style="1" customWidth="1"/>
    <col min="3" max="3" width="27.00390625" style="1" customWidth="1"/>
    <col min="4" max="4" width="9.140625" style="1" customWidth="1"/>
    <col min="5" max="7" width="25.421875" style="1" customWidth="1"/>
    <col min="8" max="16384" width="9.140625" style="1" customWidth="1"/>
  </cols>
  <sheetData>
    <row r="2" spans="2:5" ht="14.25">
      <c r="B2" s="10" t="s">
        <v>13</v>
      </c>
      <c r="C2" s="10"/>
      <c r="D2" s="10"/>
      <c r="E2" s="10" t="s">
        <v>85</v>
      </c>
    </row>
    <row r="4" ht="15" thickBot="1"/>
    <row r="5" spans="2:7" ht="24.75" thickBot="1">
      <c r="B5" s="3" t="s">
        <v>18</v>
      </c>
      <c r="C5" s="4" t="s">
        <v>39</v>
      </c>
      <c r="E5" s="11" t="s">
        <v>14</v>
      </c>
      <c r="F5" s="12" t="s">
        <v>15</v>
      </c>
      <c r="G5" s="13" t="s">
        <v>16</v>
      </c>
    </row>
    <row r="6" spans="2:7" ht="15" thickBot="1">
      <c r="B6" s="5"/>
      <c r="C6" s="6"/>
      <c r="E6" s="14">
        <f>specifikacija!L16</f>
        <v>0</v>
      </c>
      <c r="F6" s="14">
        <f>specifikacija!M16</f>
        <v>0</v>
      </c>
      <c r="G6" s="15">
        <f>F6*1.1</f>
        <v>0</v>
      </c>
    </row>
    <row r="7" spans="2:7" ht="36.75" customHeight="1" thickBot="1">
      <c r="B7" s="3" t="s">
        <v>19</v>
      </c>
      <c r="C7" s="26" t="s">
        <v>35</v>
      </c>
      <c r="E7" s="60" t="s">
        <v>17</v>
      </c>
      <c r="F7" s="61"/>
      <c r="G7" s="62"/>
    </row>
    <row r="8" spans="2:7" ht="15" thickBot="1">
      <c r="B8" s="5"/>
      <c r="C8" s="6"/>
      <c r="E8" s="16">
        <f>E6/1000</f>
        <v>0</v>
      </c>
      <c r="F8" s="17">
        <f>F6/1000</f>
        <v>0</v>
      </c>
      <c r="G8" s="18">
        <f>G6/1000</f>
        <v>0</v>
      </c>
    </row>
    <row r="9" spans="2:7" ht="15">
      <c r="B9" s="3" t="s">
        <v>20</v>
      </c>
      <c r="C9" s="7" t="s">
        <v>29</v>
      </c>
      <c r="E9" s="6"/>
      <c r="F9" s="6"/>
      <c r="G9" s="5"/>
    </row>
    <row r="10" spans="2:7" ht="14.25">
      <c r="B10" s="5"/>
      <c r="C10" s="6"/>
      <c r="E10" s="6"/>
      <c r="F10" s="6"/>
      <c r="G10" s="5"/>
    </row>
    <row r="11" spans="2:7" ht="15">
      <c r="B11" s="3" t="s">
        <v>21</v>
      </c>
      <c r="C11" s="7" t="s">
        <v>25</v>
      </c>
      <c r="E11" s="6"/>
      <c r="F11" s="6"/>
      <c r="G11" s="5"/>
    </row>
    <row r="12" spans="2:7" ht="14.25">
      <c r="B12" s="5"/>
      <c r="C12" s="6"/>
      <c r="G12" s="5"/>
    </row>
    <row r="13" spans="2:7" ht="25.5">
      <c r="B13" s="3" t="s">
        <v>22</v>
      </c>
      <c r="C13" s="24" t="s">
        <v>32</v>
      </c>
      <c r="E13" s="8" t="s">
        <v>27</v>
      </c>
      <c r="F13" s="23">
        <f>SUBTOTAL(101,specifikacija!N6:N15)</f>
        <v>1</v>
      </c>
      <c r="G13" s="5"/>
    </row>
    <row r="14" spans="2:7" ht="14.25">
      <c r="B14" s="5"/>
      <c r="C14" s="6"/>
      <c r="E14" s="6"/>
      <c r="F14" s="6"/>
      <c r="G14" s="5"/>
    </row>
    <row r="15" spans="2:6" ht="25.5">
      <c r="B15" s="3" t="s">
        <v>23</v>
      </c>
      <c r="C15" s="4" t="s">
        <v>40</v>
      </c>
      <c r="E15" s="8" t="s">
        <v>28</v>
      </c>
      <c r="F15" s="7" t="s">
        <v>26</v>
      </c>
    </row>
    <row r="16" spans="2:3" ht="14.25">
      <c r="B16" s="5"/>
      <c r="C16" s="6"/>
    </row>
    <row r="17" spans="2:3" ht="15">
      <c r="B17" s="25" t="s">
        <v>33</v>
      </c>
      <c r="C17" s="24" t="s">
        <v>34</v>
      </c>
    </row>
    <row r="18" spans="2:3" ht="14.25">
      <c r="B18" s="5"/>
      <c r="C18" s="6"/>
    </row>
    <row r="19" spans="2:3" ht="15">
      <c r="B19" s="3" t="s">
        <v>24</v>
      </c>
      <c r="C19" s="9">
        <v>33600000</v>
      </c>
    </row>
    <row r="24" ht="14.25">
      <c r="F24" s="21"/>
    </row>
    <row r="25" ht="14.25">
      <c r="G25" s="21"/>
    </row>
    <row r="26" ht="14.25">
      <c r="G26" s="21"/>
    </row>
    <row r="27" ht="14.25">
      <c r="G27" s="21"/>
    </row>
    <row r="28" ht="14.25">
      <c r="G28" s="21"/>
    </row>
    <row r="29" ht="14.25">
      <c r="G29" s="21"/>
    </row>
  </sheetData>
  <sheetProtection/>
  <mergeCells count="1">
    <mergeCell ref="E7:G7"/>
  </mergeCells>
  <printOptions/>
  <pageMargins left="0.7086614173228347" right="0.7086614173228347" top="0.7480314960629921" bottom="0.7480314960629921" header="0.31496062992125984" footer="0.31496062992125984"/>
  <pageSetup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2019-03-22T11:49:47Z</dcterms:modified>
  <cp:category/>
  <cp:version/>
  <cp:contentType/>
  <cp:contentStatus/>
</cp:coreProperties>
</file>