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<sst xmlns="http://schemas.openxmlformats.org/spreadsheetml/2006/main" count="132" uniqueCount="107">
  <si>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</si>
  <si>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</si>
  <si>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</si>
  <si>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</si>
  <si>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</si>
  <si>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</si>
  <si>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</si>
  <si>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</si>
  <si>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</si>
  <si>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</si>
  <si>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</si>
  <si>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</si>
  <si>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</si>
  <si>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</si>
  <si>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</si>
  <si>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</si>
  <si>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</si>
  <si>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</si>
  <si>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</si>
  <si>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</si>
  <si>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</si>
  <si>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</si>
  <si>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</si>
  <si>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</si>
  <si>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</si>
  <si>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</si>
  <si>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tableta</t>
  </si>
  <si>
    <t>film tableta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</si>
  <si>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</si>
  <si>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</si>
  <si>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</si>
  <si>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</si>
  <si>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</si>
  <si>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</si>
  <si>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</si>
  <si>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</si>
  <si>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</si>
  <si>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</si>
  <si>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</si>
  <si>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prašak za rastvor za infuziju</t>
  </si>
  <si>
    <t>bočica</t>
  </si>
  <si>
    <t>rastvor za injekciju</t>
  </si>
  <si>
    <t>ampula</t>
  </si>
  <si>
    <t>bočica staklena</t>
  </si>
  <si>
    <t>rastvor za injekciju/ infuziju</t>
  </si>
  <si>
    <t>50 mg</t>
  </si>
  <si>
    <t>koncentrat za rastvor za infuziju</t>
  </si>
  <si>
    <t>100 mg/2 ml</t>
  </si>
  <si>
    <t>50 mg/ml</t>
  </si>
  <si>
    <t>Јединична цена</t>
  </si>
  <si>
    <t>ADOC D.O.O.</t>
  </si>
  <si>
    <t>ranitidin 50 mg</t>
  </si>
  <si>
    <t>0128620</t>
  </si>
  <si>
    <t>Ranitidin</t>
  </si>
  <si>
    <t>HEMOFARM AD VRŠAC, Republika Srbija</t>
  </si>
  <si>
    <t>gliceriltrinitrat (nitroglicerin) 5 mg</t>
  </si>
  <si>
    <t>0102180</t>
  </si>
  <si>
    <t>NIRMIN®</t>
  </si>
  <si>
    <t>Hemofarm a.d., Republika Srbija</t>
  </si>
  <si>
    <t>5 mg/1,6 ml</t>
  </si>
  <si>
    <t>metoprolol 5 mg</t>
  </si>
  <si>
    <t>0107497</t>
  </si>
  <si>
    <t>PRESOLOL</t>
  </si>
  <si>
    <t>5 mg/5 ml</t>
  </si>
  <si>
    <t>159</t>
  </si>
  <si>
    <t>metilergometrin 0,2 mg</t>
  </si>
  <si>
    <t>0141135</t>
  </si>
  <si>
    <t>Methylergometrin</t>
  </si>
  <si>
    <t>injekcija</t>
  </si>
  <si>
    <t>0,2 mg/ml</t>
  </si>
  <si>
    <t>277</t>
  </si>
  <si>
    <t>anti-T limfocitni imunoglobulin za humanu upotrebu, zečiji 25 mg</t>
  </si>
  <si>
    <t>0010225</t>
  </si>
  <si>
    <t>THYMOGLOBULINE</t>
  </si>
  <si>
    <t>Genzyme Polyclonals S.A.S., Francuska</t>
  </si>
  <si>
    <t>25 mg</t>
  </si>
  <si>
    <t>281</t>
  </si>
  <si>
    <t>diklofenak kalijum tbl 50 mg</t>
  </si>
  <si>
    <t>1162485</t>
  </si>
  <si>
    <t>RAPTEN-K</t>
  </si>
  <si>
    <t>obložena tableta</t>
  </si>
  <si>
    <t>ketorolak tbl 10 mg</t>
  </si>
  <si>
    <t>ZODOL®</t>
  </si>
  <si>
    <t>Hemofarm a.d. u saradnji sa F.Hoffmann-La Roche, Švajcarska, Republika Srbija</t>
  </si>
  <si>
    <t>10 mg</t>
  </si>
  <si>
    <t>ketorolak amp 30 mg</t>
  </si>
  <si>
    <t>0162522</t>
  </si>
  <si>
    <t>30 mg/ml</t>
  </si>
  <si>
    <t>293</t>
  </si>
  <si>
    <t>naproksen tbl 375 mg</t>
  </si>
  <si>
    <t>NAPROKSEN HF</t>
  </si>
  <si>
    <t>375 mg</t>
  </si>
  <si>
    <t>328</t>
  </si>
  <si>
    <t>tramadol 50 mg</t>
  </si>
  <si>
    <t>0087531</t>
  </si>
  <si>
    <t>TRODON</t>
  </si>
  <si>
    <t>329</t>
  </si>
  <si>
    <t>tramadol 100 mg</t>
  </si>
  <si>
    <t>0087533</t>
  </si>
  <si>
    <t>333</t>
  </si>
  <si>
    <t>fenobarbital (fenobarbiton) 220 mg</t>
  </si>
  <si>
    <t>0084520</t>
  </si>
  <si>
    <t>Phenobarbiton-natrijum HF</t>
  </si>
  <si>
    <t>prašak i rastvarač za rastvor za injekciju</t>
  </si>
  <si>
    <t>220 mg/2 ml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</si>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</sst>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center" vertical="center" wrapText="1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4" fontId="48" fillId="34" borderId="24" xfId="0" applyNumberFormat="1" applyFont="1" applyFill="1" applyBorder="1" applyAlignment="1">
      <alignment horizontal="right" vertical="center" wrapText="1"/>
    </xf>
    <xf numFmtId="4" fontId="48" fillId="34" borderId="25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" fontId="48" fillId="34" borderId="26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61" applyNumberFormat="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62" applyFont="1" applyFill="1" applyBorder="1" applyAlignment="1">
      <alignment horizontal="center" vertical="center" wrapText="1"/>
      <protection/>
    </xf>
    <xf numFmtId="4" fontId="48" fillId="0" borderId="27" xfId="0" applyNumberFormat="1" applyFont="1" applyBorder="1" applyAlignment="1">
      <alignment horizontal="center" vertical="center"/>
    </xf>
    <xf numFmtId="4" fontId="48" fillId="0" borderId="25" xfId="0" applyNumberFormat="1" applyFont="1" applyBorder="1" applyAlignment="1">
      <alignment horizontal="right" vertical="center" wrapText="1"/>
    </xf>
    <xf numFmtId="49" fontId="9" fillId="0" borderId="28" xfId="61" applyNumberFormat="1" applyFont="1" applyFill="1" applyBorder="1" applyAlignment="1">
      <alignment horizontal="center" vertical="center" wrapText="1"/>
      <protection/>
    </xf>
    <xf numFmtId="0" fontId="41" fillId="35" borderId="29" xfId="0" applyFont="1" applyFill="1" applyBorder="1" applyAlignment="1">
      <alignment horizontal="center" vertical="center" wrapText="1"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/>
      <protection/>
    </xf>
    <xf numFmtId="4" fontId="51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30" xfId="0" applyFont="1" applyFill="1" applyBorder="1" applyAlignment="1">
      <alignment horizontal="right" vertical="center" wrapText="1"/>
    </xf>
    <xf numFmtId="0" fontId="41" fillId="34" borderId="31" xfId="0" applyFont="1" applyFill="1" applyBorder="1" applyAlignment="1">
      <alignment horizontal="right" vertical="center" wrapText="1"/>
    </xf>
    <xf numFmtId="0" fontId="41" fillId="34" borderId="23" xfId="0" applyFont="1" applyFill="1" applyBorder="1" applyAlignment="1">
      <alignment horizontal="right" vertical="center" wrapText="1"/>
    </xf>
    <xf numFmtId="0" fontId="41" fillId="34" borderId="32" xfId="0" applyFont="1" applyFill="1" applyBorder="1" applyAlignment="1">
      <alignment horizontal="right" vertical="center" wrapText="1"/>
    </xf>
    <xf numFmtId="0" fontId="41" fillId="34" borderId="33" xfId="0" applyFont="1" applyFill="1" applyBorder="1" applyAlignment="1">
      <alignment horizontal="right" vertical="center" wrapText="1"/>
    </xf>
    <xf numFmtId="0" fontId="41" fillId="34" borderId="22" xfId="0" applyFont="1" applyFill="1" applyBorder="1" applyAlignment="1">
      <alignment horizontal="right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36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37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12" sqref="U12"/>
    </sheetView>
  </sheetViews>
  <sheetFormatPr defaultColWidth="9.140625" defaultRowHeight="15"/>
  <cols>
    <col min="1" max="1" width="6.57421875" style="37" customWidth="1"/>
    <col min="2" max="2" width="16.7109375" style="37" customWidth="1"/>
    <col min="3" max="3" width="9.57421875" style="37" customWidth="1"/>
    <col min="4" max="4" width="14.421875" style="37" customWidth="1"/>
    <col min="5" max="5" width="19.57421875" style="37" customWidth="1"/>
    <col min="6" max="6" width="14.7109375" style="37" customWidth="1"/>
    <col min="7" max="7" width="17.00390625" style="37" customWidth="1"/>
    <col min="8" max="8" width="9.421875" style="37" customWidth="1"/>
    <col min="9" max="9" width="12.00390625" style="37" customWidth="1"/>
    <col min="10" max="10" width="11.00390625" style="37" hidden="1" customWidth="1"/>
    <col min="11" max="11" width="10.8515625" style="37" customWidth="1"/>
    <col min="12" max="12" width="17.8515625" style="37" hidden="1" customWidth="1"/>
    <col min="13" max="13" width="16.28125" style="37" customWidth="1"/>
    <col min="14" max="14" width="13.8515625" style="37" hidden="1" customWidth="1"/>
    <col min="15" max="16384" width="9.140625" style="37" customWidth="1"/>
  </cols>
  <sheetData>
    <row r="2" spans="1:14" ht="12.7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6"/>
    </row>
    <row r="3" spans="1:14" ht="12.75" customHeight="1">
      <c r="A3" s="54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6"/>
    </row>
    <row r="5" ht="13.5" thickBot="1"/>
    <row r="6" spans="1:14" ht="53.25" customHeight="1" thickTop="1">
      <c r="A6" s="50" t="s">
        <v>36</v>
      </c>
      <c r="B6" s="20" t="s">
        <v>25</v>
      </c>
      <c r="C6" s="20" t="s">
        <v>0</v>
      </c>
      <c r="D6" s="20" t="s">
        <v>37</v>
      </c>
      <c r="E6" s="20" t="s">
        <v>2</v>
      </c>
      <c r="F6" s="20" t="s">
        <v>1</v>
      </c>
      <c r="G6" s="20" t="s">
        <v>38</v>
      </c>
      <c r="H6" s="20" t="s">
        <v>3</v>
      </c>
      <c r="I6" s="20" t="s">
        <v>4</v>
      </c>
      <c r="J6" s="21" t="s">
        <v>5</v>
      </c>
      <c r="K6" s="20" t="s">
        <v>49</v>
      </c>
      <c r="L6" s="18" t="s">
        <v>6</v>
      </c>
      <c r="M6" s="19" t="s">
        <v>7</v>
      </c>
      <c r="N6" s="2" t="s">
        <v>8</v>
      </c>
    </row>
    <row r="7" spans="1:14" ht="36">
      <c r="A7" s="51">
        <v>1</v>
      </c>
      <c r="B7" s="40" t="s">
        <v>51</v>
      </c>
      <c r="C7" s="44" t="s">
        <v>52</v>
      </c>
      <c r="D7" s="45" t="s">
        <v>53</v>
      </c>
      <c r="E7" s="41" t="s">
        <v>54</v>
      </c>
      <c r="F7" s="40" t="s">
        <v>44</v>
      </c>
      <c r="G7" s="40" t="s">
        <v>45</v>
      </c>
      <c r="H7" s="42" t="s">
        <v>42</v>
      </c>
      <c r="I7" s="43"/>
      <c r="J7" s="45">
        <v>41.8</v>
      </c>
      <c r="K7" s="39">
        <v>41.14</v>
      </c>
      <c r="L7" s="22">
        <f>I7*J7</f>
        <v>0</v>
      </c>
      <c r="M7" s="28">
        <f>I7*K7</f>
        <v>0</v>
      </c>
      <c r="N7" s="24">
        <v>3</v>
      </c>
    </row>
    <row r="8" spans="1:14" ht="24">
      <c r="A8" s="51">
        <v>142</v>
      </c>
      <c r="B8" s="40" t="s">
        <v>55</v>
      </c>
      <c r="C8" s="44" t="s">
        <v>56</v>
      </c>
      <c r="D8" s="41" t="s">
        <v>57</v>
      </c>
      <c r="E8" s="41" t="s">
        <v>58</v>
      </c>
      <c r="F8" s="40" t="s">
        <v>46</v>
      </c>
      <c r="G8" s="40" t="s">
        <v>59</v>
      </c>
      <c r="H8" s="40" t="s">
        <v>42</v>
      </c>
      <c r="I8" s="43"/>
      <c r="J8" s="45">
        <v>82.16</v>
      </c>
      <c r="K8" s="39">
        <v>80.9</v>
      </c>
      <c r="L8" s="22">
        <f aca="true" t="shared" si="0" ref="L8:L18">I8*J8</f>
        <v>0</v>
      </c>
      <c r="M8" s="28">
        <f aca="true" t="shared" si="1" ref="M8:M18">I8*K8</f>
        <v>0</v>
      </c>
      <c r="N8" s="24">
        <v>3</v>
      </c>
    </row>
    <row r="9" spans="1:14" ht="24">
      <c r="A9" s="52">
        <v>146</v>
      </c>
      <c r="B9" s="40" t="s">
        <v>60</v>
      </c>
      <c r="C9" s="44" t="s">
        <v>61</v>
      </c>
      <c r="D9" s="41" t="s">
        <v>62</v>
      </c>
      <c r="E9" s="41" t="s">
        <v>58</v>
      </c>
      <c r="F9" s="40" t="s">
        <v>41</v>
      </c>
      <c r="G9" s="40" t="s">
        <v>63</v>
      </c>
      <c r="H9" s="40" t="s">
        <v>42</v>
      </c>
      <c r="I9" s="43"/>
      <c r="J9" s="45">
        <v>78.78</v>
      </c>
      <c r="K9" s="53">
        <v>75.42</v>
      </c>
      <c r="L9" s="22">
        <f t="shared" si="0"/>
        <v>0</v>
      </c>
      <c r="M9" s="28">
        <f t="shared" si="1"/>
        <v>0</v>
      </c>
      <c r="N9" s="24">
        <v>3</v>
      </c>
    </row>
    <row r="10" spans="1:14" ht="33.75" customHeight="1">
      <c r="A10" s="49" t="s">
        <v>64</v>
      </c>
      <c r="B10" s="40" t="s">
        <v>65</v>
      </c>
      <c r="C10" s="44" t="s">
        <v>66</v>
      </c>
      <c r="D10" s="41" t="s">
        <v>67</v>
      </c>
      <c r="E10" s="41" t="s">
        <v>58</v>
      </c>
      <c r="F10" s="40" t="s">
        <v>68</v>
      </c>
      <c r="G10" s="40" t="s">
        <v>69</v>
      </c>
      <c r="H10" s="40" t="s">
        <v>42</v>
      </c>
      <c r="I10" s="43"/>
      <c r="J10" s="45">
        <v>24.56</v>
      </c>
      <c r="K10" s="39">
        <v>24.19</v>
      </c>
      <c r="L10" s="22">
        <f t="shared" si="0"/>
        <v>0</v>
      </c>
      <c r="M10" s="28">
        <f t="shared" si="1"/>
        <v>0</v>
      </c>
      <c r="N10" s="24">
        <v>3</v>
      </c>
    </row>
    <row r="11" spans="1:14" ht="33.75" customHeight="1">
      <c r="A11" s="49" t="s">
        <v>70</v>
      </c>
      <c r="B11" s="46" t="s">
        <v>71</v>
      </c>
      <c r="C11" s="44" t="s">
        <v>72</v>
      </c>
      <c r="D11" s="41" t="s">
        <v>73</v>
      </c>
      <c r="E11" s="41" t="s">
        <v>74</v>
      </c>
      <c r="F11" s="46" t="s">
        <v>39</v>
      </c>
      <c r="G11" s="46" t="s">
        <v>75</v>
      </c>
      <c r="H11" s="42" t="s">
        <v>43</v>
      </c>
      <c r="I11" s="43"/>
      <c r="J11" s="45">
        <v>18180.5</v>
      </c>
      <c r="K11" s="53">
        <v>18038.7</v>
      </c>
      <c r="L11" s="22">
        <f t="shared" si="0"/>
        <v>0</v>
      </c>
      <c r="M11" s="28">
        <f t="shared" si="1"/>
        <v>0</v>
      </c>
      <c r="N11" s="24">
        <v>3</v>
      </c>
    </row>
    <row r="12" spans="1:14" ht="33.75" customHeight="1">
      <c r="A12" s="49" t="s">
        <v>76</v>
      </c>
      <c r="B12" s="40" t="s">
        <v>77</v>
      </c>
      <c r="C12" s="44" t="s">
        <v>78</v>
      </c>
      <c r="D12" s="41" t="s">
        <v>79</v>
      </c>
      <c r="E12" s="41" t="s">
        <v>58</v>
      </c>
      <c r="F12" s="40" t="s">
        <v>80</v>
      </c>
      <c r="G12" s="40" t="s">
        <v>45</v>
      </c>
      <c r="H12" s="42" t="s">
        <v>26</v>
      </c>
      <c r="I12" s="43"/>
      <c r="J12" s="45">
        <v>6.17</v>
      </c>
      <c r="K12" s="39">
        <v>6.07</v>
      </c>
      <c r="L12" s="22">
        <f t="shared" si="0"/>
        <v>0</v>
      </c>
      <c r="M12" s="28">
        <f t="shared" si="1"/>
        <v>0</v>
      </c>
      <c r="N12" s="24">
        <v>3</v>
      </c>
    </row>
    <row r="13" spans="1:14" ht="33.75" customHeight="1">
      <c r="A13" s="51">
        <v>286</v>
      </c>
      <c r="B13" s="40" t="s">
        <v>81</v>
      </c>
      <c r="C13" s="41">
        <v>1162520</v>
      </c>
      <c r="D13" s="41" t="s">
        <v>82</v>
      </c>
      <c r="E13" s="41" t="s">
        <v>83</v>
      </c>
      <c r="F13" s="40" t="s">
        <v>27</v>
      </c>
      <c r="G13" s="40" t="s">
        <v>84</v>
      </c>
      <c r="H13" s="42" t="s">
        <v>26</v>
      </c>
      <c r="I13" s="43"/>
      <c r="J13" s="45">
        <v>50.84</v>
      </c>
      <c r="K13" s="45">
        <v>50.06</v>
      </c>
      <c r="L13" s="22">
        <f t="shared" si="0"/>
        <v>0</v>
      </c>
      <c r="M13" s="28">
        <f t="shared" si="1"/>
        <v>0</v>
      </c>
      <c r="N13" s="24">
        <v>3</v>
      </c>
    </row>
    <row r="14" spans="1:14" ht="33.75" customHeight="1">
      <c r="A14" s="51">
        <v>287</v>
      </c>
      <c r="B14" s="40" t="s">
        <v>85</v>
      </c>
      <c r="C14" s="44" t="s">
        <v>86</v>
      </c>
      <c r="D14" s="41" t="s">
        <v>82</v>
      </c>
      <c r="E14" s="41" t="s">
        <v>83</v>
      </c>
      <c r="F14" s="40" t="s">
        <v>41</v>
      </c>
      <c r="G14" s="40" t="s">
        <v>87</v>
      </c>
      <c r="H14" s="42" t="s">
        <v>42</v>
      </c>
      <c r="I14" s="43"/>
      <c r="J14" s="45">
        <v>71.32</v>
      </c>
      <c r="K14" s="45">
        <v>70.2</v>
      </c>
      <c r="L14" s="22">
        <f t="shared" si="0"/>
        <v>0</v>
      </c>
      <c r="M14" s="28">
        <f t="shared" si="1"/>
        <v>0</v>
      </c>
      <c r="N14" s="24">
        <v>3</v>
      </c>
    </row>
    <row r="15" spans="1:14" ht="33.75" customHeight="1">
      <c r="A15" s="49" t="s">
        <v>88</v>
      </c>
      <c r="B15" s="40" t="s">
        <v>89</v>
      </c>
      <c r="C15" s="41">
        <v>1162423</v>
      </c>
      <c r="D15" s="41" t="s">
        <v>90</v>
      </c>
      <c r="E15" s="41" t="s">
        <v>58</v>
      </c>
      <c r="F15" s="40" t="s">
        <v>27</v>
      </c>
      <c r="G15" s="40" t="s">
        <v>91</v>
      </c>
      <c r="H15" s="42" t="s">
        <v>26</v>
      </c>
      <c r="I15" s="43"/>
      <c r="J15" s="45">
        <v>9.75</v>
      </c>
      <c r="K15" s="45">
        <v>9.6</v>
      </c>
      <c r="L15" s="22">
        <f t="shared" si="0"/>
        <v>0</v>
      </c>
      <c r="M15" s="28">
        <f t="shared" si="1"/>
        <v>0</v>
      </c>
      <c r="N15" s="24">
        <v>3</v>
      </c>
    </row>
    <row r="16" spans="1:14" ht="33.75" customHeight="1">
      <c r="A16" s="49" t="s">
        <v>92</v>
      </c>
      <c r="B16" s="40" t="s">
        <v>93</v>
      </c>
      <c r="C16" s="44" t="s">
        <v>94</v>
      </c>
      <c r="D16" s="41" t="s">
        <v>95</v>
      </c>
      <c r="E16" s="41" t="s">
        <v>58</v>
      </c>
      <c r="F16" s="40" t="s">
        <v>41</v>
      </c>
      <c r="G16" s="40" t="s">
        <v>48</v>
      </c>
      <c r="H16" s="42" t="s">
        <v>42</v>
      </c>
      <c r="I16" s="43"/>
      <c r="J16" s="45">
        <v>34.08</v>
      </c>
      <c r="K16" s="45">
        <v>33.56</v>
      </c>
      <c r="L16" s="22">
        <f t="shared" si="0"/>
        <v>0</v>
      </c>
      <c r="M16" s="28">
        <f t="shared" si="1"/>
        <v>0</v>
      </c>
      <c r="N16" s="24">
        <v>3</v>
      </c>
    </row>
    <row r="17" spans="1:14" ht="33.75" customHeight="1">
      <c r="A17" s="49" t="s">
        <v>96</v>
      </c>
      <c r="B17" s="40" t="s">
        <v>97</v>
      </c>
      <c r="C17" s="44" t="s">
        <v>98</v>
      </c>
      <c r="D17" s="41" t="s">
        <v>95</v>
      </c>
      <c r="E17" s="41" t="s">
        <v>58</v>
      </c>
      <c r="F17" s="40" t="s">
        <v>41</v>
      </c>
      <c r="G17" s="40" t="s">
        <v>47</v>
      </c>
      <c r="H17" s="42" t="s">
        <v>42</v>
      </c>
      <c r="I17" s="43"/>
      <c r="J17" s="45">
        <v>47.44</v>
      </c>
      <c r="K17" s="45">
        <v>46.71</v>
      </c>
      <c r="L17" s="22">
        <f t="shared" si="0"/>
        <v>0</v>
      </c>
      <c r="M17" s="28">
        <f t="shared" si="1"/>
        <v>0</v>
      </c>
      <c r="N17" s="24">
        <v>3</v>
      </c>
    </row>
    <row r="18" spans="1:14" ht="33.75" customHeight="1" thickBot="1">
      <c r="A18" s="49" t="s">
        <v>99</v>
      </c>
      <c r="B18" s="40" t="s">
        <v>100</v>
      </c>
      <c r="C18" s="44" t="s">
        <v>101</v>
      </c>
      <c r="D18" s="41" t="s">
        <v>102</v>
      </c>
      <c r="E18" s="41" t="s">
        <v>58</v>
      </c>
      <c r="F18" s="40" t="s">
        <v>103</v>
      </c>
      <c r="G18" s="40" t="s">
        <v>104</v>
      </c>
      <c r="H18" s="42" t="s">
        <v>40</v>
      </c>
      <c r="I18" s="43"/>
      <c r="J18" s="45">
        <v>288.9</v>
      </c>
      <c r="K18" s="45">
        <v>284.48</v>
      </c>
      <c r="L18" s="47">
        <f t="shared" si="0"/>
        <v>0</v>
      </c>
      <c r="M18" s="48">
        <f t="shared" si="1"/>
        <v>0</v>
      </c>
      <c r="N18" s="24">
        <v>3</v>
      </c>
    </row>
    <row r="19" spans="1:14" ht="17.25" customHeight="1" thickTop="1">
      <c r="A19" s="61" t="s">
        <v>28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25">
        <f>SUM(L7:L18)</f>
        <v>0</v>
      </c>
      <c r="M19" s="38">
        <f>SUM(M7:M18)</f>
        <v>0</v>
      </c>
      <c r="N19" s="23"/>
    </row>
    <row r="20" spans="1:14" ht="18" customHeight="1">
      <c r="A20" s="58" t="s">
        <v>29</v>
      </c>
      <c r="B20" s="59"/>
      <c r="C20" s="59"/>
      <c r="D20" s="59"/>
      <c r="E20" s="59"/>
      <c r="F20" s="59"/>
      <c r="G20" s="59"/>
      <c r="H20" s="59"/>
      <c r="I20" s="59"/>
      <c r="J20" s="59"/>
      <c r="K20" s="60"/>
      <c r="L20" s="26">
        <f>L19*0.1</f>
        <v>0</v>
      </c>
      <c r="M20" s="29">
        <f>M19*0.1</f>
        <v>0</v>
      </c>
      <c r="N20" s="23"/>
    </row>
    <row r="21" spans="1:14" ht="21" customHeight="1" thickBot="1">
      <c r="A21" s="55" t="s">
        <v>30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  <c r="L21" s="27">
        <f>L20+L19</f>
        <v>0</v>
      </c>
      <c r="M21" s="30">
        <f>M20+M19</f>
        <v>0</v>
      </c>
      <c r="N21" s="23"/>
    </row>
    <row r="22" ht="13.5" thickTop="1"/>
  </sheetData>
  <sheetProtection/>
  <mergeCells count="5">
    <mergeCell ref="A2:M2"/>
    <mergeCell ref="A3:M3"/>
    <mergeCell ref="A21:K21"/>
    <mergeCell ref="A20:K20"/>
    <mergeCell ref="A19:K19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50</v>
      </c>
    </row>
    <row r="4" ht="15" thickBot="1"/>
    <row r="5" spans="2:7" ht="24.75" thickBot="1">
      <c r="B5" s="3" t="s">
        <v>10</v>
      </c>
      <c r="C5" s="4" t="s">
        <v>105</v>
      </c>
      <c r="E5" s="31" t="s">
        <v>31</v>
      </c>
      <c r="F5" s="32" t="s">
        <v>32</v>
      </c>
      <c r="G5" s="33" t="s">
        <v>33</v>
      </c>
    </row>
    <row r="6" spans="2:7" ht="15" thickBot="1">
      <c r="B6" s="5"/>
      <c r="C6" s="6"/>
      <c r="E6" s="11">
        <f>SUBTOTAL(9,specifikacija!L7:L18)</f>
        <v>0</v>
      </c>
      <c r="F6" s="11">
        <f>SUBTOTAL(9,specifikacija!M7:M18)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4" t="s">
        <v>34</v>
      </c>
      <c r="F7" s="65"/>
      <c r="G7" s="66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5" t="s">
        <v>25</v>
      </c>
      <c r="C13" s="36" t="s">
        <v>35</v>
      </c>
      <c r="E13" s="8" t="s">
        <v>20</v>
      </c>
      <c r="F13" s="34">
        <f>SUBTOTAL(101,specifikacija!N7:N18)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106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2018-06-20T06:20:04Z</dcterms:modified>
  <cp:category/>
  <cp:version/>
  <cp:contentType/>
  <cp:contentStatus/>
</cp:coreProperties>
</file>