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<sst xmlns="http://schemas.openxmlformats.org/spreadsheetml/2006/main" count="125" uniqueCount="108">
  <si>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</si>
  <si>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</si>
  <si>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</si>
  <si>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</si>
  <si>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</si>
  <si>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</si>
  <si>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</si>
  <si>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</si>
  <si>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</si>
  <si>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</si>
  <si>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</si>
  <si>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</si>
  <si>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</si>
  <si>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</si>
  <si>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</si>
  <si>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</si>
  <si>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</si>
  <si>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</si>
  <si>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</si>
  <si>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</si>
  <si>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</si>
  <si>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</si>
  <si>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</si>
  <si>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</si>
  <si>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</si>
  <si>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</si>
  <si>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</si>
  <si>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</si>
  <si>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</si>
  <si>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</si>
  <si>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</si>
  <si>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ROCHE D.O.O.</t>
  </si>
  <si>
    <t>epoetin beta</t>
  </si>
  <si>
    <t>metoksipolietilenglikol - epoetin beta</t>
  </si>
  <si>
    <t>0069165</t>
  </si>
  <si>
    <t>0039345</t>
  </si>
  <si>
    <t>RECORMON</t>
  </si>
  <si>
    <t>MIRCERA</t>
  </si>
  <si>
    <t>Roche Diagnostics GmbH, Nemačka</t>
  </si>
  <si>
    <t>rastvor za injekciju</t>
  </si>
  <si>
    <t>rastvor za injekciju/rastvor za injekciju u napunjenom injekcionom špricu</t>
  </si>
  <si>
    <t>prašak i rastvarač za koncentrat za rastvor za infuziju</t>
  </si>
  <si>
    <t>2000 i.j.</t>
  </si>
  <si>
    <t>440 mg</t>
  </si>
  <si>
    <t>injekcioni špric</t>
  </si>
  <si>
    <t>mcg</t>
  </si>
  <si>
    <t>bočica</t>
  </si>
  <si>
    <t>bevacizumab</t>
  </si>
  <si>
    <t>AVASTIN</t>
  </si>
  <si>
    <t>F. Hoffmann – La Roche Ltd., Švajcarska,  Roche Diagnostics GmbH, Nemačka</t>
  </si>
  <si>
    <t>koncentrat za rastvor za infuziju</t>
  </si>
  <si>
    <t>100 mg</t>
  </si>
  <si>
    <t>400 mg</t>
  </si>
  <si>
    <t>erlotinib</t>
  </si>
  <si>
    <t>TARCEVA</t>
  </si>
  <si>
    <t>Roche S.P.A. Italija, F. Hoffmann – La Roche Ltd., Švajcarska</t>
  </si>
  <si>
    <t>film tableta</t>
  </si>
  <si>
    <t>25 mg</t>
  </si>
  <si>
    <t>150 mg</t>
  </si>
  <si>
    <t>peginterferon alfa-2a</t>
  </si>
  <si>
    <t>0328607</t>
  </si>
  <si>
    <t>PEGASYS</t>
  </si>
  <si>
    <t xml:space="preserve">F. Hoffmann – La Roche Ltd., Švajcarska </t>
  </si>
  <si>
    <t>rastvor za injekciju u napunjenom injekcionom špricu/rastvor za injekciju u penu sa uloškom</t>
  </si>
  <si>
    <t>135 mcg</t>
  </si>
  <si>
    <t>180 mcg</t>
  </si>
  <si>
    <t>injekcioni špric/pen sa uloškom</t>
  </si>
  <si>
    <t>BONDRONAT</t>
  </si>
  <si>
    <t>6 mg</t>
  </si>
  <si>
    <t>0039401</t>
  </si>
  <si>
    <t>0039400</t>
  </si>
  <si>
    <t>0059086</t>
  </si>
  <si>
    <t>ПРИЛОГ 1 УГОВОРА - СПЕЦИФИКАЦИЈА ЛЕКОВА СА ЦЕНАМА</t>
  </si>
  <si>
    <t>404-1-110/17-22</t>
  </si>
  <si>
    <t>rituksimab</t>
  </si>
  <si>
    <t>0014140</t>
  </si>
  <si>
    <t>0014141</t>
  </si>
  <si>
    <t>MABTHERA</t>
  </si>
  <si>
    <t>Roche Diagnostics GMBH, Nemačka 
F. Hoffmann - La Roche LTD, Švajcarska</t>
  </si>
  <si>
    <t>500 mg</t>
  </si>
  <si>
    <t>trastuzumab 440 mg</t>
  </si>
  <si>
    <t>trastuzumab 600 mg</t>
  </si>
  <si>
    <t>F. Hoffmann - La Roche LTD, Švajcarska</t>
  </si>
  <si>
    <t>0039346</t>
  </si>
  <si>
    <t>600 mg</t>
  </si>
  <si>
    <t>Укупно за партију 12</t>
  </si>
  <si>
    <t>Укупно за партију 16</t>
  </si>
  <si>
    <t>Укупно за партију 20</t>
  </si>
  <si>
    <t>Укупно за партију 30</t>
  </si>
  <si>
    <t>Roche Diagnostics GMBH, Nemačka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</si>
  <si>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</si>
  <si>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</si>
  <si>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</si>
  <si>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</si>
  <si>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</si>
  <si>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</si>
  <si>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</si>
  <si>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</si>
  <si>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HERCEPTIN</t>
  </si>
  <si>
    <t>ibandronat</t>
  </si>
  <si>
    <t>tocilizumab</t>
  </si>
  <si>
    <t>80 mg i 200 mg i 400 mg</t>
  </si>
  <si>
    <t>0014400   0014401 0014402</t>
  </si>
  <si>
    <t>ACTEMRA</t>
  </si>
  <si>
    <t>mg</t>
  </si>
  <si>
    <t>0069206
0069205</t>
  </si>
  <si>
    <t>50 mcg i 75 mcg</t>
  </si>
  <si>
    <t xml:space="preserve">0328608   0328603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</si>
</sst>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 wrapText="1"/>
    </xf>
    <xf numFmtId="4" fontId="46" fillId="35" borderId="1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6" fillId="34" borderId="21" xfId="56" applyNumberFormat="1" applyFont="1" applyFill="1" applyBorder="1" applyAlignment="1">
      <alignment horizontal="center" vertical="center" wrapText="1"/>
      <protection/>
    </xf>
    <xf numFmtId="0" fontId="46" fillId="35" borderId="21" xfId="0" applyFont="1" applyFill="1" applyBorder="1" applyAlignment="1">
      <alignment horizontal="center" vertical="center" wrapText="1"/>
    </xf>
    <xf numFmtId="4" fontId="46" fillId="35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23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right" vertical="center" wrapText="1"/>
    </xf>
    <xf numFmtId="4" fontId="46" fillId="33" borderId="24" xfId="0" applyNumberFormat="1" applyFont="1" applyFill="1" applyBorder="1" applyAlignment="1">
      <alignment horizontal="right" vertical="center" wrapText="1"/>
    </xf>
    <xf numFmtId="4" fontId="46" fillId="33" borderId="25" xfId="0" applyNumberFormat="1" applyFont="1" applyFill="1" applyBorder="1" applyAlignment="1">
      <alignment horizontal="right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right" vertical="center" wrapText="1"/>
    </xf>
    <xf numFmtId="0" fontId="46" fillId="33" borderId="23" xfId="0" applyFont="1" applyFill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N3"/>
    </sheetView>
  </sheetViews>
  <sheetFormatPr defaultColWidth="9.140625" defaultRowHeight="15"/>
  <cols>
    <col min="1" max="1" width="7.421875" style="18" customWidth="1"/>
    <col min="2" max="2" width="13.00390625" style="19" customWidth="1"/>
    <col min="3" max="3" width="11.140625" style="2" customWidth="1"/>
    <col min="4" max="4" width="13.140625" style="2" customWidth="1"/>
    <col min="5" max="5" width="16.7109375" style="19" customWidth="1"/>
    <col min="6" max="6" width="14.8515625" style="2" customWidth="1"/>
    <col min="7" max="7" width="9.140625" style="2" customWidth="1"/>
    <col min="8" max="8" width="11.421875" style="2" customWidth="1"/>
    <col min="9" max="9" width="12.57421875" style="2" customWidth="1"/>
    <col min="10" max="10" width="12.57421875" style="2" hidden="1" customWidth="1"/>
    <col min="11" max="11" width="12.57421875" style="2" customWidth="1"/>
    <col min="12" max="12" width="12.57421875" style="2" hidden="1" customWidth="1"/>
    <col min="13" max="13" width="12.57421875" style="2" customWidth="1"/>
    <col min="14" max="14" width="12.57421875" style="2" hidden="1" customWidth="1"/>
    <col min="15" max="15" width="12.57421875" style="2" customWidth="1"/>
    <col min="16" max="16384" width="9.140625" style="2" customWidth="1"/>
  </cols>
  <sheetData>
    <row r="2" spans="1:14" ht="12.75" customHeight="1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 customHeight="1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5" ht="13.5" thickBot="1"/>
    <row r="6" spans="1:14" ht="53.25" customHeight="1" thickTop="1">
      <c r="A6" s="24" t="s">
        <v>26</v>
      </c>
      <c r="B6" s="37" t="s">
        <v>29</v>
      </c>
      <c r="C6" s="38" t="s">
        <v>0</v>
      </c>
      <c r="D6" s="38" t="s">
        <v>30</v>
      </c>
      <c r="E6" s="38" t="s">
        <v>2</v>
      </c>
      <c r="F6" s="38" t="s">
        <v>1</v>
      </c>
      <c r="G6" s="38" t="s">
        <v>10</v>
      </c>
      <c r="H6" s="39" t="s">
        <v>3</v>
      </c>
      <c r="I6" s="38" t="s">
        <v>4</v>
      </c>
      <c r="J6" s="40" t="s">
        <v>5</v>
      </c>
      <c r="K6" s="38" t="s">
        <v>6</v>
      </c>
      <c r="L6" s="41" t="s">
        <v>7</v>
      </c>
      <c r="M6" s="25" t="s">
        <v>8</v>
      </c>
      <c r="N6" s="26" t="s">
        <v>9</v>
      </c>
    </row>
    <row r="7" spans="1:14" s="19" customFormat="1" ht="24">
      <c r="A7" s="42">
        <v>3</v>
      </c>
      <c r="B7" s="7" t="s">
        <v>32</v>
      </c>
      <c r="C7" s="27" t="s">
        <v>34</v>
      </c>
      <c r="D7" s="23" t="s">
        <v>36</v>
      </c>
      <c r="E7" s="23" t="s">
        <v>38</v>
      </c>
      <c r="F7" s="7" t="s">
        <v>39</v>
      </c>
      <c r="G7" s="7" t="s">
        <v>42</v>
      </c>
      <c r="H7" s="7" t="s">
        <v>44</v>
      </c>
      <c r="I7" s="28"/>
      <c r="J7" s="29">
        <v>1224.31</v>
      </c>
      <c r="K7" s="29">
        <v>1205.95</v>
      </c>
      <c r="L7" s="30">
        <f>I7*J7</f>
        <v>0</v>
      </c>
      <c r="M7" s="45">
        <f>I7*K7</f>
        <v>0</v>
      </c>
      <c r="N7" s="36">
        <v>1</v>
      </c>
    </row>
    <row r="8" spans="1:14" ht="72">
      <c r="A8" s="42">
        <v>7</v>
      </c>
      <c r="B8" s="7" t="s">
        <v>33</v>
      </c>
      <c r="C8" s="31" t="s">
        <v>105</v>
      </c>
      <c r="D8" s="23" t="s">
        <v>37</v>
      </c>
      <c r="E8" s="23" t="s">
        <v>38</v>
      </c>
      <c r="F8" s="7" t="s">
        <v>40</v>
      </c>
      <c r="G8" s="7" t="s">
        <v>106</v>
      </c>
      <c r="H8" s="7" t="s">
        <v>45</v>
      </c>
      <c r="I8" s="28"/>
      <c r="J8" s="29">
        <v>179.09</v>
      </c>
      <c r="K8" s="57">
        <v>177.89</v>
      </c>
      <c r="L8" s="30">
        <f>I8*J8</f>
        <v>0</v>
      </c>
      <c r="M8" s="45">
        <f>I8*K8</f>
        <v>0</v>
      </c>
      <c r="N8" s="36">
        <v>1</v>
      </c>
    </row>
    <row r="9" spans="1:14" s="21" customFormat="1" ht="33.75" customHeight="1">
      <c r="A9" s="64">
        <v>12</v>
      </c>
      <c r="B9" s="62" t="s">
        <v>74</v>
      </c>
      <c r="C9" s="31" t="s">
        <v>75</v>
      </c>
      <c r="D9" s="61" t="s">
        <v>77</v>
      </c>
      <c r="E9" s="61" t="s">
        <v>78</v>
      </c>
      <c r="F9" s="62" t="s">
        <v>50</v>
      </c>
      <c r="G9" s="7" t="s">
        <v>51</v>
      </c>
      <c r="H9" s="62" t="s">
        <v>46</v>
      </c>
      <c r="I9" s="28"/>
      <c r="J9" s="29">
        <v>25704.6</v>
      </c>
      <c r="K9" s="56">
        <v>25504.1</v>
      </c>
      <c r="L9" s="29">
        <f>I9*J9</f>
        <v>0</v>
      </c>
      <c r="M9" s="45">
        <f>I9*K9</f>
        <v>0</v>
      </c>
      <c r="N9" s="58">
        <v>1</v>
      </c>
    </row>
    <row r="10" spans="1:14" s="21" customFormat="1" ht="31.5" customHeight="1">
      <c r="A10" s="64"/>
      <c r="B10" s="62"/>
      <c r="C10" s="31" t="s">
        <v>76</v>
      </c>
      <c r="D10" s="61"/>
      <c r="E10" s="61"/>
      <c r="F10" s="62"/>
      <c r="G10" s="7" t="s">
        <v>79</v>
      </c>
      <c r="H10" s="62"/>
      <c r="I10" s="28"/>
      <c r="J10" s="29">
        <v>126928.2</v>
      </c>
      <c r="K10" s="56">
        <v>125938.2</v>
      </c>
      <c r="L10" s="29">
        <f>I10*J10</f>
        <v>0</v>
      </c>
      <c r="M10" s="45">
        <f>I10*K10</f>
        <v>0</v>
      </c>
      <c r="N10" s="59"/>
    </row>
    <row r="11" spans="1:14" s="21" customFormat="1" ht="25.5" customHeight="1">
      <c r="A11" s="64"/>
      <c r="B11" s="62"/>
      <c r="C11" s="60" t="s">
        <v>85</v>
      </c>
      <c r="D11" s="60"/>
      <c r="E11" s="60"/>
      <c r="F11" s="60"/>
      <c r="G11" s="60"/>
      <c r="H11" s="60"/>
      <c r="I11" s="60"/>
      <c r="J11" s="60"/>
      <c r="K11" s="60"/>
      <c r="L11" s="30">
        <f>L9+L10</f>
        <v>0</v>
      </c>
      <c r="M11" s="45">
        <f>M9+M10</f>
        <v>0</v>
      </c>
      <c r="N11" s="36"/>
    </row>
    <row r="12" spans="1:14" s="19" customFormat="1" ht="48">
      <c r="A12" s="42">
        <v>13</v>
      </c>
      <c r="B12" s="23" t="s">
        <v>80</v>
      </c>
      <c r="C12" s="27" t="s">
        <v>35</v>
      </c>
      <c r="D12" s="23" t="s">
        <v>98</v>
      </c>
      <c r="E12" s="23" t="s">
        <v>82</v>
      </c>
      <c r="F12" s="7" t="s">
        <v>41</v>
      </c>
      <c r="G12" s="7" t="s">
        <v>43</v>
      </c>
      <c r="H12" s="7" t="s">
        <v>46</v>
      </c>
      <c r="I12" s="28"/>
      <c r="J12" s="29">
        <v>179224.7</v>
      </c>
      <c r="K12" s="56">
        <v>177826.7</v>
      </c>
      <c r="L12" s="30">
        <f>I12*J12</f>
        <v>0</v>
      </c>
      <c r="M12" s="45">
        <f>I12*K12</f>
        <v>0</v>
      </c>
      <c r="N12" s="36">
        <v>1</v>
      </c>
    </row>
    <row r="13" spans="1:14" s="21" customFormat="1" ht="42" customHeight="1">
      <c r="A13" s="42">
        <v>14</v>
      </c>
      <c r="B13" s="23" t="s">
        <v>81</v>
      </c>
      <c r="C13" s="27" t="s">
        <v>83</v>
      </c>
      <c r="D13" s="34" t="s">
        <v>98</v>
      </c>
      <c r="E13" s="23" t="s">
        <v>82</v>
      </c>
      <c r="F13" s="7" t="s">
        <v>39</v>
      </c>
      <c r="G13" s="7" t="s">
        <v>84</v>
      </c>
      <c r="H13" s="7" t="s">
        <v>46</v>
      </c>
      <c r="I13" s="28"/>
      <c r="J13" s="29">
        <v>161302.3</v>
      </c>
      <c r="K13" s="56">
        <v>160044.1</v>
      </c>
      <c r="L13" s="30">
        <f>I13*J13</f>
        <v>0</v>
      </c>
      <c r="M13" s="45">
        <f>I13*K13</f>
        <v>0</v>
      </c>
      <c r="N13" s="36">
        <v>1</v>
      </c>
    </row>
    <row r="14" spans="1:14" s="20" customFormat="1" ht="34.5" customHeight="1">
      <c r="A14" s="64">
        <v>16</v>
      </c>
      <c r="B14" s="62" t="s">
        <v>47</v>
      </c>
      <c r="C14" s="27" t="s">
        <v>69</v>
      </c>
      <c r="D14" s="62" t="s">
        <v>48</v>
      </c>
      <c r="E14" s="61" t="s">
        <v>49</v>
      </c>
      <c r="F14" s="62" t="s">
        <v>50</v>
      </c>
      <c r="G14" s="7" t="s">
        <v>51</v>
      </c>
      <c r="H14" s="62" t="s">
        <v>46</v>
      </c>
      <c r="I14" s="28"/>
      <c r="J14" s="32">
        <v>31660.3</v>
      </c>
      <c r="K14" s="56">
        <v>31413.3</v>
      </c>
      <c r="L14" s="30">
        <f aca="true" t="shared" si="0" ref="L14:L25">I14*J14</f>
        <v>0</v>
      </c>
      <c r="M14" s="45">
        <f aca="true" t="shared" si="1" ref="M14:M25">I14*K14</f>
        <v>0</v>
      </c>
      <c r="N14" s="63">
        <v>1</v>
      </c>
    </row>
    <row r="15" spans="1:14" s="20" customFormat="1" ht="31.5" customHeight="1">
      <c r="A15" s="64"/>
      <c r="B15" s="62"/>
      <c r="C15" s="27" t="s">
        <v>70</v>
      </c>
      <c r="D15" s="62"/>
      <c r="E15" s="61"/>
      <c r="F15" s="62"/>
      <c r="G15" s="7" t="s">
        <v>52</v>
      </c>
      <c r="H15" s="62"/>
      <c r="I15" s="28"/>
      <c r="J15" s="32">
        <v>126799.2</v>
      </c>
      <c r="K15" s="56">
        <v>125810.2</v>
      </c>
      <c r="L15" s="30">
        <f t="shared" si="0"/>
        <v>0</v>
      </c>
      <c r="M15" s="45">
        <f t="shared" si="1"/>
        <v>0</v>
      </c>
      <c r="N15" s="63"/>
    </row>
    <row r="16" spans="1:14" s="21" customFormat="1" ht="27.75" customHeight="1">
      <c r="A16" s="64"/>
      <c r="B16" s="7"/>
      <c r="C16" s="60" t="s">
        <v>86</v>
      </c>
      <c r="D16" s="60"/>
      <c r="E16" s="60"/>
      <c r="F16" s="60"/>
      <c r="G16" s="60"/>
      <c r="H16" s="60"/>
      <c r="I16" s="60"/>
      <c r="J16" s="60"/>
      <c r="K16" s="60"/>
      <c r="L16" s="30">
        <f>L14+L15</f>
        <v>0</v>
      </c>
      <c r="M16" s="45">
        <f>M14+M15</f>
        <v>0</v>
      </c>
      <c r="N16" s="36"/>
    </row>
    <row r="17" spans="1:14" s="20" customFormat="1" ht="27.75" customHeight="1">
      <c r="A17" s="64">
        <v>20</v>
      </c>
      <c r="B17" s="62" t="s">
        <v>53</v>
      </c>
      <c r="C17" s="35">
        <v>1039402</v>
      </c>
      <c r="D17" s="62" t="s">
        <v>54</v>
      </c>
      <c r="E17" s="61" t="s">
        <v>55</v>
      </c>
      <c r="F17" s="62" t="s">
        <v>56</v>
      </c>
      <c r="G17" s="7" t="s">
        <v>57</v>
      </c>
      <c r="H17" s="70" t="s">
        <v>56</v>
      </c>
      <c r="I17" s="28"/>
      <c r="J17" s="29">
        <v>1581.41</v>
      </c>
      <c r="K17" s="56">
        <v>1569.07</v>
      </c>
      <c r="L17" s="30">
        <f t="shared" si="0"/>
        <v>0</v>
      </c>
      <c r="M17" s="45">
        <f t="shared" si="1"/>
        <v>0</v>
      </c>
      <c r="N17" s="63">
        <v>1</v>
      </c>
    </row>
    <row r="18" spans="1:14" s="20" customFormat="1" ht="27.75" customHeight="1">
      <c r="A18" s="64"/>
      <c r="B18" s="62"/>
      <c r="C18" s="35">
        <v>1039403</v>
      </c>
      <c r="D18" s="62"/>
      <c r="E18" s="61"/>
      <c r="F18" s="62"/>
      <c r="G18" s="7" t="s">
        <v>51</v>
      </c>
      <c r="H18" s="70"/>
      <c r="I18" s="28"/>
      <c r="J18" s="29">
        <v>5456.73</v>
      </c>
      <c r="K18" s="56">
        <v>5414.16</v>
      </c>
      <c r="L18" s="30">
        <f t="shared" si="0"/>
        <v>0</v>
      </c>
      <c r="M18" s="45">
        <f t="shared" si="1"/>
        <v>0</v>
      </c>
      <c r="N18" s="63"/>
    </row>
    <row r="19" spans="1:14" s="20" customFormat="1" ht="28.5" customHeight="1">
      <c r="A19" s="64"/>
      <c r="B19" s="62"/>
      <c r="C19" s="35">
        <v>1039404</v>
      </c>
      <c r="D19" s="62"/>
      <c r="E19" s="61"/>
      <c r="F19" s="62"/>
      <c r="G19" s="7" t="s">
        <v>58</v>
      </c>
      <c r="H19" s="70"/>
      <c r="I19" s="28"/>
      <c r="J19" s="29">
        <v>6579.53</v>
      </c>
      <c r="K19" s="56">
        <v>6528.21</v>
      </c>
      <c r="L19" s="30">
        <f t="shared" si="0"/>
        <v>0</v>
      </c>
      <c r="M19" s="45">
        <f t="shared" si="1"/>
        <v>0</v>
      </c>
      <c r="N19" s="63"/>
    </row>
    <row r="20" spans="1:14" s="21" customFormat="1" ht="24" customHeight="1">
      <c r="A20" s="64"/>
      <c r="B20" s="7"/>
      <c r="C20" s="60" t="s">
        <v>87</v>
      </c>
      <c r="D20" s="60"/>
      <c r="E20" s="60"/>
      <c r="F20" s="60"/>
      <c r="G20" s="60"/>
      <c r="H20" s="60"/>
      <c r="I20" s="60"/>
      <c r="J20" s="60"/>
      <c r="K20" s="60"/>
      <c r="L20" s="30">
        <f>L17+L18+L19</f>
        <v>0</v>
      </c>
      <c r="M20" s="45">
        <f>M17+M18+M19</f>
        <v>0</v>
      </c>
      <c r="N20" s="36"/>
    </row>
    <row r="21" spans="1:14" s="20" customFormat="1" ht="46.5" customHeight="1">
      <c r="A21" s="64">
        <v>30</v>
      </c>
      <c r="B21" s="62" t="s">
        <v>59</v>
      </c>
      <c r="C21" s="27" t="s">
        <v>60</v>
      </c>
      <c r="D21" s="61" t="s">
        <v>61</v>
      </c>
      <c r="E21" s="61" t="s">
        <v>62</v>
      </c>
      <c r="F21" s="62" t="s">
        <v>63</v>
      </c>
      <c r="G21" s="7" t="s">
        <v>64</v>
      </c>
      <c r="H21" s="55" t="s">
        <v>44</v>
      </c>
      <c r="I21" s="28"/>
      <c r="J21" s="29">
        <v>13392.7</v>
      </c>
      <c r="K21" s="56">
        <v>13288.2</v>
      </c>
      <c r="L21" s="30">
        <f t="shared" si="0"/>
        <v>0</v>
      </c>
      <c r="M21" s="45">
        <f t="shared" si="1"/>
        <v>0</v>
      </c>
      <c r="N21" s="63">
        <v>1</v>
      </c>
    </row>
    <row r="22" spans="1:14" s="20" customFormat="1" ht="41.25" customHeight="1">
      <c r="A22" s="64"/>
      <c r="B22" s="62"/>
      <c r="C22" s="31" t="s">
        <v>107</v>
      </c>
      <c r="D22" s="61"/>
      <c r="E22" s="61"/>
      <c r="F22" s="62"/>
      <c r="G22" s="7" t="s">
        <v>65</v>
      </c>
      <c r="H22" s="55" t="s">
        <v>66</v>
      </c>
      <c r="I22" s="28"/>
      <c r="J22" s="29">
        <v>16136.4</v>
      </c>
      <c r="K22" s="56">
        <v>16010.5</v>
      </c>
      <c r="L22" s="30">
        <f t="shared" si="0"/>
        <v>0</v>
      </c>
      <c r="M22" s="45">
        <f t="shared" si="1"/>
        <v>0</v>
      </c>
      <c r="N22" s="63"/>
    </row>
    <row r="23" spans="1:14" s="21" customFormat="1" ht="29.25" customHeight="1">
      <c r="A23" s="64"/>
      <c r="B23" s="7"/>
      <c r="C23" s="60" t="s">
        <v>88</v>
      </c>
      <c r="D23" s="60"/>
      <c r="E23" s="60"/>
      <c r="F23" s="60"/>
      <c r="G23" s="60"/>
      <c r="H23" s="60"/>
      <c r="I23" s="60"/>
      <c r="J23" s="60"/>
      <c r="K23" s="60"/>
      <c r="L23" s="30">
        <f>L21+L22</f>
        <v>0</v>
      </c>
      <c r="M23" s="45">
        <f>M21+M22</f>
        <v>0</v>
      </c>
      <c r="N23" s="36"/>
    </row>
    <row r="24" spans="1:14" s="21" customFormat="1" ht="41.25" customHeight="1">
      <c r="A24" s="42">
        <v>36</v>
      </c>
      <c r="B24" s="7" t="s">
        <v>100</v>
      </c>
      <c r="C24" s="31" t="s">
        <v>102</v>
      </c>
      <c r="D24" s="54" t="s">
        <v>103</v>
      </c>
      <c r="E24" s="23" t="s">
        <v>38</v>
      </c>
      <c r="F24" s="7" t="s">
        <v>50</v>
      </c>
      <c r="G24" s="7" t="s">
        <v>101</v>
      </c>
      <c r="H24" s="7" t="s">
        <v>104</v>
      </c>
      <c r="I24" s="28"/>
      <c r="J24" s="29">
        <v>184.82</v>
      </c>
      <c r="K24" s="56">
        <v>158.85</v>
      </c>
      <c r="L24" s="30">
        <f>I24*J24</f>
        <v>0</v>
      </c>
      <c r="M24" s="45">
        <f>I24*K24</f>
        <v>0</v>
      </c>
      <c r="N24" s="36">
        <v>1</v>
      </c>
    </row>
    <row r="25" spans="1:14" s="19" customFormat="1" ht="24">
      <c r="A25" s="42">
        <v>37</v>
      </c>
      <c r="B25" s="23" t="s">
        <v>99</v>
      </c>
      <c r="C25" s="31" t="s">
        <v>71</v>
      </c>
      <c r="D25" s="34" t="s">
        <v>67</v>
      </c>
      <c r="E25" s="23" t="s">
        <v>89</v>
      </c>
      <c r="F25" s="23" t="s">
        <v>50</v>
      </c>
      <c r="G25" s="23" t="s">
        <v>68</v>
      </c>
      <c r="H25" s="23" t="s">
        <v>46</v>
      </c>
      <c r="I25" s="28"/>
      <c r="J25" s="29">
        <v>11496.9</v>
      </c>
      <c r="K25" s="56">
        <v>11407.2</v>
      </c>
      <c r="L25" s="30">
        <f t="shared" si="0"/>
        <v>0</v>
      </c>
      <c r="M25" s="45">
        <f t="shared" si="1"/>
        <v>0</v>
      </c>
      <c r="N25" s="36">
        <v>1</v>
      </c>
    </row>
    <row r="26" spans="1:14" ht="12.75" customHeight="1">
      <c r="A26" s="67" t="s">
        <v>11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43">
        <f>L7+L8+L11+L12+L13+L16+L20+L23+L24+L25</f>
        <v>0</v>
      </c>
      <c r="M26" s="46">
        <f>M7+M8+M11+M12+M13+M16+M20+M23+M24+M25</f>
        <v>0</v>
      </c>
      <c r="N26" s="36"/>
    </row>
    <row r="27" spans="1:14" ht="12.75" customHeight="1">
      <c r="A27" s="67" t="s">
        <v>12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43">
        <f>L26*0.1</f>
        <v>0</v>
      </c>
      <c r="M27" s="46">
        <f>M26*0.1</f>
        <v>0</v>
      </c>
      <c r="N27" s="36"/>
    </row>
    <row r="28" spans="1:14" ht="13.5" customHeight="1" thickBot="1">
      <c r="A28" s="65" t="s">
        <v>13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44">
        <f>L27+L26</f>
        <v>0</v>
      </c>
      <c r="M28" s="47">
        <f>M27+M26</f>
        <v>0</v>
      </c>
      <c r="N28" s="36"/>
    </row>
    <row r="29" ht="13.5" thickTop="1"/>
    <row r="32" spans="10:18" ht="12.75">
      <c r="J32" s="20"/>
      <c r="K32" s="20"/>
      <c r="L32" s="20"/>
      <c r="M32" s="20"/>
      <c r="N32" s="20"/>
      <c r="O32" s="20"/>
      <c r="P32" s="20"/>
      <c r="Q32" s="20"/>
      <c r="R32" s="20"/>
    </row>
    <row r="35" ht="12.75" customHeight="1"/>
  </sheetData>
  <sheetProtection/>
  <mergeCells count="36">
    <mergeCell ref="E17:E19"/>
    <mergeCell ref="F17:F19"/>
    <mergeCell ref="H17:H19"/>
    <mergeCell ref="B21:B22"/>
    <mergeCell ref="D21:D22"/>
    <mergeCell ref="E21:E22"/>
    <mergeCell ref="F21:F22"/>
    <mergeCell ref="A28:K28"/>
    <mergeCell ref="A27:K27"/>
    <mergeCell ref="A2:N2"/>
    <mergeCell ref="A3:N3"/>
    <mergeCell ref="A26:K26"/>
    <mergeCell ref="D14:D15"/>
    <mergeCell ref="E14:E15"/>
    <mergeCell ref="F14:F15"/>
    <mergeCell ref="H14:H15"/>
    <mergeCell ref="N14:N15"/>
    <mergeCell ref="A14:A16"/>
    <mergeCell ref="A17:A20"/>
    <mergeCell ref="A21:A23"/>
    <mergeCell ref="A9:A11"/>
    <mergeCell ref="B9:B11"/>
    <mergeCell ref="D9:D10"/>
    <mergeCell ref="B14:B15"/>
    <mergeCell ref="B17:B19"/>
    <mergeCell ref="D17:D19"/>
    <mergeCell ref="N9:N10"/>
    <mergeCell ref="C16:K16"/>
    <mergeCell ref="C20:K20"/>
    <mergeCell ref="C23:K23"/>
    <mergeCell ref="E9:E10"/>
    <mergeCell ref="F9:F10"/>
    <mergeCell ref="H9:H10"/>
    <mergeCell ref="C11:K11"/>
    <mergeCell ref="N17:N19"/>
    <mergeCell ref="N21:N22"/>
  </mergeCells>
  <printOptions/>
  <pageMargins left="0.7" right="0.7" top="0.75" bottom="0.75" header="0.3" footer="0.3"/>
  <pageSetup orientation="landscape" scale="87" r:id="rId1"/>
  <ignoredErrors>
    <ignoredError sqref="C7 C14:C15 C17:C19 C21 D11:K11 C13 C9:H9 C10:H10 C12 E12:H12 E13:H13" numberStoredAsText="1"/>
    <ignoredError sqref="L11:M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421875" style="1" customWidth="1"/>
    <col min="3" max="3" width="27.00390625" style="1" customWidth="1"/>
    <col min="4" max="4" width="6.421875" style="1" customWidth="1"/>
    <col min="5" max="5" width="21.7109375" style="1" customWidth="1"/>
    <col min="6" max="6" width="20.421875" style="1" customWidth="1"/>
    <col min="7" max="7" width="20.2812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22" t="s">
        <v>31</v>
      </c>
    </row>
    <row r="4" ht="15" thickBot="1"/>
    <row r="5" spans="2:7" ht="36.75" thickBot="1">
      <c r="B5" s="3" t="s">
        <v>15</v>
      </c>
      <c r="C5" s="4" t="s">
        <v>73</v>
      </c>
      <c r="E5" s="48" t="s">
        <v>90</v>
      </c>
      <c r="F5" s="49" t="s">
        <v>91</v>
      </c>
      <c r="G5" s="50" t="s">
        <v>92</v>
      </c>
    </row>
    <row r="6" spans="2:7" ht="15" thickBot="1">
      <c r="B6" s="5"/>
      <c r="C6" s="6"/>
      <c r="E6" s="11">
        <f>specifikacija!L26</f>
        <v>0</v>
      </c>
      <c r="F6" s="12">
        <f>specifikacija!M26</f>
        <v>0</v>
      </c>
      <c r="G6" s="13">
        <f>specifikacija!M28</f>
        <v>0</v>
      </c>
    </row>
    <row r="7" spans="2:7" ht="36.75" thickBot="1">
      <c r="B7" s="3" t="s">
        <v>16</v>
      </c>
      <c r="C7" s="33" t="s">
        <v>93</v>
      </c>
      <c r="E7" s="71" t="s">
        <v>94</v>
      </c>
      <c r="F7" s="72"/>
      <c r="G7" s="73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33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33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95</v>
      </c>
      <c r="E13" s="8" t="s">
        <v>24</v>
      </c>
      <c r="F13" s="51">
        <f>SUBTOTAL(101,specifikacija!N7:N25)</f>
        <v>1</v>
      </c>
      <c r="G13" s="5"/>
    </row>
    <row r="14" spans="2:7" ht="14.25">
      <c r="B14" s="5"/>
      <c r="C14" s="6"/>
      <c r="E14" s="6"/>
      <c r="F14" s="6"/>
      <c r="G14" s="5"/>
    </row>
    <row r="15" spans="2:6" ht="23.25" customHeight="1">
      <c r="B15" s="3" t="s">
        <v>20</v>
      </c>
      <c r="C15" s="4" t="s">
        <v>28</v>
      </c>
      <c r="E15" s="8" t="s">
        <v>25</v>
      </c>
      <c r="F15" s="33" t="s">
        <v>23</v>
      </c>
    </row>
    <row r="16" spans="2:3" ht="14.25">
      <c r="B16" s="5"/>
      <c r="C16" s="6"/>
    </row>
    <row r="17" spans="2:3" ht="15">
      <c r="B17" s="52" t="s">
        <v>96</v>
      </c>
      <c r="C17" s="53" t="s">
        <v>97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2018-06-08T16:06:38Z</dcterms:modified>
  <cp:category/>
  <cp:version/>
  <cp:contentType/>
  <cp:contentStatus/>
</cp:coreProperties>
</file>