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KVI" sheetId="2" r:id="rId2"/>
  </sheets>
  <definedNames>
    <definedName name="_xlnm.Print_Area" localSheetId="0">'specifikacija'!$A$1:$L$22</definedName>
  </definedNames>
  <calcPr fullCalcOnLoad="1"/>
</workbook>
</file>

<file path=xl/sharedStrings.xml><?xml version="1.0" encoding="utf-8"?>
<sst xmlns="http://schemas.openxmlformats.org/spreadsheetml/2006/main" count="86" uniqueCount="70">
  <si>
    <t>Партија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</si>
  <si>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</si>
  <si>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</si>
  <si>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</si>
  <si>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</si>
  <si>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</si>
  <si>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</si>
  <si>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</si>
  <si>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</si>
  <si>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</si>
  <si>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</si>
  <si>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</si>
  <si>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</si>
  <si>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</si>
  <si>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</si>
  <si>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</si>
  <si>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</si>
  <si>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</si>
  <si>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</si>
  <si>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</si>
  <si>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</si>
  <si>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</si>
  <si>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</si>
  <si>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</si>
  <si>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</si>
  <si>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</si>
  <si>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</si>
  <si>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</si>
  <si>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</si>
  <si>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ПРИЛОГ 1 УГОВОРА - СПЕЦИФИКАЦИЈА  МАТЕРИЈАЛА СА ЦЕНАМА</t>
  </si>
  <si>
    <t>404-1-110/17-9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</si>
  <si>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</si>
  <si>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ставка 1</t>
  </si>
  <si>
    <t>ставка 2</t>
  </si>
  <si>
    <t>Elektroda bipolarna, konekcije IS-1 pasivne ili aktivne fiksacije prava ili "J"-krivina</t>
  </si>
  <si>
    <t>комад</t>
  </si>
  <si>
    <t>ставка 3</t>
  </si>
  <si>
    <t>St.Jude Medical</t>
  </si>
  <si>
    <t>Elektroda za koronarni sinus unipolarna, bipolarna ili kvadripolarna (različitih oblika vrha)</t>
  </si>
  <si>
    <t>Tendril STS 2088TC, Isoflex Optim 1944, 1948</t>
  </si>
  <si>
    <t>QuickFlex μ 1258T</t>
  </si>
  <si>
    <t>Quartet 145XQ</t>
  </si>
  <si>
    <t>PM170002</t>
  </si>
  <si>
    <t>PM170026</t>
  </si>
  <si>
    <t>PM170027</t>
  </si>
  <si>
    <t>PM170023</t>
  </si>
  <si>
    <t>GOSPER D.O.O. &amp; HERMES PHARMA D.O.O.</t>
  </si>
  <si>
    <t>УКУПНО ЗА ПАРТИЈУ 2</t>
  </si>
  <si>
    <t>УКУПНО ЗА ПАРТИЈУ 4</t>
  </si>
  <si>
    <t>Dvokomorski pejsmejker sa frekventnom adaptacijom (DDDR) + 2  Elektrode bipolarne, konekcije IS-1 pasivne ili aktivne fiksacije, prava ili "J"-krivina</t>
  </si>
  <si>
    <t>Resinhronizacioni pejsmejker (CRT-p) + 2  Elektrode bipolarne, konekcije IS-1 pasivne ili aktivne fiksacije, prava ili "J"-krivina  + 1 Elektroda za koronarni sinus unipolarna, bipolarna ili kvadripolarna (različitih oblika vrha)</t>
  </si>
  <si>
    <t xml:space="preserve">Dvokomorski pejsmejker sa frekventnom adaptacijom (DDDR) </t>
  </si>
  <si>
    <t>Resinhronizacioni pejsmejker (CRT-p)</t>
  </si>
  <si>
    <t>Biotronik SE&amp;Co. KG</t>
  </si>
  <si>
    <t>PM170003</t>
  </si>
  <si>
    <t>PM170024</t>
  </si>
  <si>
    <t>PM170004</t>
  </si>
  <si>
    <t>PM170005</t>
  </si>
  <si>
    <t>ИЗНОС ПДВ-А ОД 10%</t>
  </si>
  <si>
    <t>Еndurity DR, PM2162
60%</t>
  </si>
  <si>
    <t>Enticos 4 DR 407155
40%</t>
  </si>
  <si>
    <t>Tendril STS 2088TC, Isoflex Optim 1944,1948
60%</t>
  </si>
  <si>
    <t>Solia S 377179, 377177, Solia T 377181, 377180, Solia JT 395 134
40%</t>
  </si>
  <si>
    <t>Allure RF PM3222, Quadra Allure MP PM3562
80%</t>
  </si>
  <si>
    <t>Enitra 8 HF-T 407142
20%</t>
  </si>
  <si>
    <t>ПРОЦЕЊЕНА ВРЕДНОСТ</t>
  </si>
  <si>
    <t>У хиљадама динара (за УЈН)</t>
  </si>
  <si>
    <t>Друга добра</t>
  </si>
  <si>
    <t>УГОВОРЕНА ВРЕДНОСТ   (без ПДВ-a)</t>
  </si>
  <si>
    <t>УГОВОРЕНА ВРЕДНОСТ          (са ПДВ-ом)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</si>
</sst>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25" borderId="0" applyNumberFormat="0" applyBorder="0" applyAlignment="0" applyProtection="0"/>
    <xf numFmtId="0" fontId="27" fillId="26" borderId="0" applyNumberFormat="0" applyBorder="0" applyAlignment="0" applyProtection="0"/>
    <xf numFmtId="0" fontId="8" fillId="17" borderId="0" applyNumberFormat="0" applyBorder="0" applyAlignment="0" applyProtection="0"/>
    <xf numFmtId="0" fontId="27" fillId="27" borderId="0" applyNumberFormat="0" applyBorder="0" applyAlignment="0" applyProtection="0"/>
    <xf numFmtId="0" fontId="8" fillId="19" borderId="0" applyNumberFormat="0" applyBorder="0" applyAlignment="0" applyProtection="0"/>
    <xf numFmtId="0" fontId="27" fillId="28" borderId="0" applyNumberFormat="0" applyBorder="0" applyAlignment="0" applyProtection="0"/>
    <xf numFmtId="0" fontId="8" fillId="29" borderId="0" applyNumberFormat="0" applyBorder="0" applyAlignment="0" applyProtection="0"/>
    <xf numFmtId="0" fontId="27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33" borderId="0" applyNumberFormat="0" applyBorder="0" applyAlignment="0" applyProtection="0"/>
    <xf numFmtId="0" fontId="27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39" borderId="0" applyNumberFormat="0" applyBorder="0" applyAlignment="0" applyProtection="0"/>
    <xf numFmtId="0" fontId="27" fillId="40" borderId="0" applyNumberFormat="0" applyBorder="0" applyAlignment="0" applyProtection="0"/>
    <xf numFmtId="0" fontId="8" fillId="29" borderId="0" applyNumberFormat="0" applyBorder="0" applyAlignment="0" applyProtection="0"/>
    <xf numFmtId="0" fontId="27" fillId="41" borderId="0" applyNumberFormat="0" applyBorder="0" applyAlignment="0" applyProtection="0"/>
    <xf numFmtId="0" fontId="8" fillId="31" borderId="0" applyNumberFormat="0" applyBorder="0" applyAlignment="0" applyProtection="0"/>
    <xf numFmtId="0" fontId="27" fillId="42" borderId="0" applyNumberFormat="0" applyBorder="0" applyAlignment="0" applyProtection="0"/>
    <xf numFmtId="0" fontId="8" fillId="43" borderId="0" applyNumberFormat="0" applyBorder="0" applyAlignment="0" applyProtection="0"/>
    <xf numFmtId="0" fontId="28" fillId="44" borderId="0" applyNumberFormat="0" applyBorder="0" applyAlignment="0" applyProtection="0"/>
    <xf numFmtId="0" fontId="9" fillId="5" borderId="0" applyNumberFormat="0" applyBorder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0" fontId="30" fillId="47" borderId="3" applyNumberFormat="0" applyAlignment="0" applyProtection="0"/>
    <xf numFmtId="0" fontId="11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13" fillId="7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50" borderId="1" applyNumberFormat="0" applyAlignment="0" applyProtection="0"/>
    <xf numFmtId="0" fontId="17" fillId="13" borderId="2" applyNumberFormat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51" borderId="0" applyNumberFormat="0" applyBorder="0" applyAlignment="0" applyProtection="0"/>
    <xf numFmtId="0" fontId="19" fillId="52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4" fillId="54" borderId="14" applyNumberFormat="0" applyFont="0" applyAlignment="0" applyProtection="0"/>
    <xf numFmtId="0" fontId="40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2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55" borderId="19" xfId="0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9" xfId="0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4" fontId="47" fillId="0" borderId="20" xfId="0" applyNumberFormat="1" applyFont="1" applyFill="1" applyBorder="1" applyAlignment="1">
      <alignment vertical="center" wrapText="1"/>
    </xf>
    <xf numFmtId="4" fontId="47" fillId="0" borderId="21" xfId="0" applyNumberFormat="1" applyFont="1" applyFill="1" applyBorder="1" applyAlignment="1">
      <alignment vertical="center" wrapText="1"/>
    </xf>
    <xf numFmtId="4" fontId="47" fillId="0" borderId="22" xfId="0" applyNumberFormat="1" applyFont="1" applyFill="1" applyBorder="1" applyAlignment="1">
      <alignment vertical="center" wrapText="1"/>
    </xf>
    <xf numFmtId="3" fontId="47" fillId="0" borderId="23" xfId="0" applyNumberFormat="1" applyFont="1" applyFill="1" applyBorder="1" applyAlignment="1">
      <alignment vertical="center" wrapText="1"/>
    </xf>
    <xf numFmtId="3" fontId="47" fillId="0" borderId="24" xfId="0" applyNumberFormat="1" applyFont="1" applyFill="1" applyBorder="1" applyAlignment="1">
      <alignment vertical="center" wrapText="1"/>
    </xf>
    <xf numFmtId="3" fontId="47" fillId="0" borderId="25" xfId="0" applyNumberFormat="1" applyFont="1" applyFill="1" applyBorder="1" applyAlignment="1">
      <alignment vertical="center" wrapText="1"/>
    </xf>
    <xf numFmtId="3" fontId="48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56" borderId="26" xfId="0" applyFont="1" applyFill="1" applyBorder="1" applyAlignment="1">
      <alignment horizontal="center" vertical="center" wrapText="1"/>
    </xf>
    <xf numFmtId="0" fontId="46" fillId="56" borderId="27" xfId="0" applyFont="1" applyFill="1" applyBorder="1" applyAlignment="1">
      <alignment horizontal="center" vertical="center" wrapText="1"/>
    </xf>
    <xf numFmtId="0" fontId="7" fillId="56" borderId="27" xfId="96" applyNumberFormat="1" applyFont="1" applyFill="1" applyBorder="1" applyAlignment="1">
      <alignment horizontal="center" vertical="center" wrapText="1"/>
      <protection/>
    </xf>
    <xf numFmtId="0" fontId="46" fillId="57" borderId="27" xfId="0" applyFont="1" applyFill="1" applyBorder="1" applyAlignment="1">
      <alignment horizontal="center" vertical="center" wrapText="1"/>
    </xf>
    <xf numFmtId="4" fontId="46" fillId="57" borderId="27" xfId="0" applyNumberFormat="1" applyFont="1" applyFill="1" applyBorder="1" applyAlignment="1">
      <alignment horizontal="center" vertical="center" wrapText="1"/>
    </xf>
    <xf numFmtId="4" fontId="46" fillId="56" borderId="28" xfId="0" applyNumberFormat="1" applyFont="1" applyFill="1" applyBorder="1" applyAlignment="1">
      <alignment horizontal="center" vertical="center" wrapText="1"/>
    </xf>
    <xf numFmtId="4" fontId="46" fillId="57" borderId="29" xfId="0" applyNumberFormat="1" applyFont="1" applyFill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4" fontId="6" fillId="0" borderId="19" xfId="93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4" fontId="6" fillId="0" borderId="19" xfId="93" applyNumberFormat="1" applyFont="1" applyFill="1" applyBorder="1" applyAlignment="1">
      <alignment horizontal="center" vertical="center" wrapText="1"/>
      <protection/>
    </xf>
    <xf numFmtId="0" fontId="46" fillId="0" borderId="19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4" fontId="46" fillId="0" borderId="19" xfId="0" applyNumberFormat="1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3" fontId="46" fillId="0" borderId="19" xfId="0" applyNumberFormat="1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0" fontId="4" fillId="55" borderId="20" xfId="94" applyFont="1" applyFill="1" applyBorder="1" applyAlignment="1">
      <alignment horizontal="center" vertical="center" wrapText="1"/>
      <protection/>
    </xf>
    <xf numFmtId="0" fontId="4" fillId="55" borderId="24" xfId="94" applyFont="1" applyFill="1" applyBorder="1" applyAlignment="1">
      <alignment horizontal="center" vertical="center" wrapText="1"/>
      <protection/>
    </xf>
    <xf numFmtId="0" fontId="4" fillId="55" borderId="22" xfId="94" applyFont="1" applyFill="1" applyBorder="1" applyAlignment="1">
      <alignment horizontal="center" vertical="center" wrapText="1"/>
      <protection/>
    </xf>
    <xf numFmtId="3" fontId="46" fillId="0" borderId="32" xfId="0" applyNumberFormat="1" applyFont="1" applyBorder="1" applyAlignment="1">
      <alignment horizontal="center" vertical="center" wrapText="1"/>
    </xf>
    <xf numFmtId="4" fontId="46" fillId="0" borderId="33" xfId="0" applyNumberFormat="1" applyFont="1" applyBorder="1" applyAlignment="1">
      <alignment horizontal="center" vertical="center" wrapText="1"/>
    </xf>
    <xf numFmtId="0" fontId="3" fillId="55" borderId="19" xfId="94" applyFont="1" applyFill="1" applyBorder="1" applyAlignment="1">
      <alignment horizontal="center" vertical="center" wrapText="1"/>
      <protection/>
    </xf>
    <xf numFmtId="0" fontId="46" fillId="0" borderId="19" xfId="94" applyFont="1" applyBorder="1" applyAlignment="1">
      <alignment horizontal="center" vertical="center" wrapText="1"/>
      <protection/>
    </xf>
    <xf numFmtId="4" fontId="46" fillId="0" borderId="19" xfId="0" applyNumberFormat="1" applyFont="1" applyBorder="1" applyAlignment="1">
      <alignment horizontal="right" vertical="center" wrapText="1"/>
    </xf>
    <xf numFmtId="4" fontId="46" fillId="0" borderId="34" xfId="0" applyNumberFormat="1" applyFont="1" applyBorder="1" applyAlignment="1">
      <alignment horizontal="right" vertical="center" wrapText="1"/>
    </xf>
    <xf numFmtId="4" fontId="46" fillId="0" borderId="35" xfId="0" applyNumberFormat="1" applyFont="1" applyBorder="1" applyAlignment="1">
      <alignment horizontal="right" vertical="center" wrapText="1"/>
    </xf>
    <xf numFmtId="0" fontId="39" fillId="0" borderId="36" xfId="0" applyFont="1" applyBorder="1" applyAlignment="1">
      <alignment horizontal="center" vertical="center" wrapText="1"/>
    </xf>
    <xf numFmtId="4" fontId="46" fillId="55" borderId="19" xfId="0" applyNumberFormat="1" applyFont="1" applyFill="1" applyBorder="1" applyAlignment="1">
      <alignment horizontal="center" vertical="center" wrapText="1"/>
    </xf>
    <xf numFmtId="4" fontId="46" fillId="55" borderId="34" xfId="0" applyNumberFormat="1" applyFont="1" applyFill="1" applyBorder="1" applyAlignment="1">
      <alignment horizontal="right" vertical="center" wrapText="1"/>
    </xf>
    <xf numFmtId="4" fontId="46" fillId="55" borderId="37" xfId="0" applyNumberFormat="1" applyFont="1" applyFill="1" applyBorder="1" applyAlignment="1">
      <alignment horizontal="center" vertical="center" wrapText="1"/>
    </xf>
    <xf numFmtId="4" fontId="46" fillId="55" borderId="38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46" fillId="56" borderId="27" xfId="0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4" fontId="6" fillId="0" borderId="31" xfId="93" applyNumberFormat="1" applyFont="1" applyFill="1" applyBorder="1" applyAlignment="1">
      <alignment horizontal="center" vertical="center" wrapText="1"/>
      <protection/>
    </xf>
    <xf numFmtId="4" fontId="6" fillId="0" borderId="40" xfId="93" applyNumberFormat="1" applyFont="1" applyFill="1" applyBorder="1" applyAlignment="1">
      <alignment horizontal="center" vertical="center" wrapText="1"/>
      <protection/>
    </xf>
    <xf numFmtId="0" fontId="46" fillId="0" borderId="3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right" vertical="center" wrapText="1"/>
    </xf>
    <xf numFmtId="0" fontId="46" fillId="0" borderId="42" xfId="0" applyFont="1" applyBorder="1" applyAlignment="1">
      <alignment horizontal="center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4" fontId="46" fillId="0" borderId="40" xfId="0" applyNumberFormat="1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55" borderId="43" xfId="0" applyFont="1" applyFill="1" applyBorder="1" applyAlignment="1">
      <alignment horizontal="right" vertical="center" wrapText="1"/>
    </xf>
    <xf numFmtId="0" fontId="46" fillId="55" borderId="37" xfId="0" applyFont="1" applyFill="1" applyBorder="1" applyAlignment="1">
      <alignment horizontal="right" vertical="center" wrapText="1"/>
    </xf>
    <xf numFmtId="0" fontId="46" fillId="55" borderId="39" xfId="0" applyFont="1" applyFill="1" applyBorder="1" applyAlignment="1">
      <alignment horizontal="right" vertical="center" wrapText="1"/>
    </xf>
    <xf numFmtId="0" fontId="46" fillId="55" borderId="19" xfId="0" applyFont="1" applyFill="1" applyBorder="1" applyAlignment="1">
      <alignment horizontal="right" vertical="center" wrapText="1"/>
    </xf>
    <xf numFmtId="4" fontId="6" fillId="0" borderId="19" xfId="93" applyNumberFormat="1" applyFont="1" applyFill="1" applyBorder="1" applyAlignment="1">
      <alignment horizontal="center" vertical="center" wrapText="1"/>
      <protection/>
    </xf>
    <xf numFmtId="4" fontId="46" fillId="0" borderId="19" xfId="0" applyNumberFormat="1" applyFont="1" applyBorder="1" applyAlignment="1">
      <alignment horizontal="left" vertical="center" wrapText="1"/>
    </xf>
    <xf numFmtId="4" fontId="46" fillId="0" borderId="34" xfId="0" applyNumberFormat="1" applyFont="1" applyBorder="1" applyAlignment="1">
      <alignment horizontal="right" vertical="center" wrapText="1"/>
    </xf>
    <xf numFmtId="3" fontId="46" fillId="0" borderId="19" xfId="0" applyNumberFormat="1" applyFont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4" fontId="47" fillId="58" borderId="23" xfId="94" applyNumberFormat="1" applyFont="1" applyFill="1" applyBorder="1" applyAlignment="1">
      <alignment horizontal="center" vertical="center" wrapText="1"/>
      <protection/>
    </xf>
    <xf numFmtId="4" fontId="47" fillId="58" borderId="21" xfId="94" applyNumberFormat="1" applyFont="1" applyFill="1" applyBorder="1" applyAlignment="1">
      <alignment horizontal="center" vertical="center" wrapText="1"/>
      <protection/>
    </xf>
    <xf numFmtId="4" fontId="47" fillId="58" borderId="25" xfId="94" applyNumberFormat="1" applyFont="1" applyFill="1" applyBorder="1" applyAlignment="1">
      <alignment horizontal="center" vertical="center" wrapText="1"/>
      <protection/>
    </xf>
    <xf numFmtId="0" fontId="49" fillId="0" borderId="19" xfId="0" applyFont="1" applyBorder="1" applyAlignment="1">
      <alignment vertical="center" wrapText="1"/>
    </xf>
    <xf numFmtId="0" fontId="49" fillId="0" borderId="34" xfId="0" applyFont="1" applyBorder="1" applyAlignment="1">
      <alignment vertical="center" wrapText="1"/>
    </xf>
    <xf numFmtId="0" fontId="49" fillId="0" borderId="31" xfId="0" applyFont="1" applyBorder="1" applyAlignment="1">
      <alignment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2" width="9.140625" style="16" customWidth="1"/>
    <col min="3" max="3" width="19.57421875" style="16" customWidth="1"/>
    <col min="4" max="4" width="12.140625" style="16" customWidth="1"/>
    <col min="5" max="5" width="20.00390625" style="16" customWidth="1"/>
    <col min="6" max="6" width="11.57421875" style="16" customWidth="1"/>
    <col min="7" max="7" width="10.00390625" style="16" customWidth="1"/>
    <col min="8" max="8" width="11.140625" style="16" customWidth="1"/>
    <col min="9" max="9" width="11.00390625" style="16" hidden="1" customWidth="1"/>
    <col min="10" max="10" width="10.8515625" style="16" customWidth="1"/>
    <col min="11" max="11" width="13.421875" style="16" hidden="1" customWidth="1"/>
    <col min="12" max="12" width="16.28125" style="16" customWidth="1"/>
    <col min="13" max="13" width="17.57421875" style="16" hidden="1" customWidth="1"/>
    <col min="14" max="16384" width="9.140625" style="16" customWidth="1"/>
  </cols>
  <sheetData>
    <row r="2" spans="1:13" ht="12.7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ht="13.5" thickBot="1"/>
    <row r="6" spans="1:13" ht="57" customHeight="1" thickTop="1">
      <c r="A6" s="18" t="s">
        <v>0</v>
      </c>
      <c r="B6" s="58" t="s">
        <v>26</v>
      </c>
      <c r="C6" s="58"/>
      <c r="D6" s="19" t="s">
        <v>27</v>
      </c>
      <c r="E6" s="19" t="s">
        <v>28</v>
      </c>
      <c r="F6" s="19" t="s">
        <v>1</v>
      </c>
      <c r="G6" s="20" t="s">
        <v>2</v>
      </c>
      <c r="H6" s="19" t="s">
        <v>3</v>
      </c>
      <c r="I6" s="21" t="s">
        <v>4</v>
      </c>
      <c r="J6" s="19" t="s">
        <v>5</v>
      </c>
      <c r="K6" s="22" t="s">
        <v>6</v>
      </c>
      <c r="L6" s="23" t="s">
        <v>7</v>
      </c>
      <c r="M6" s="24" t="s">
        <v>8</v>
      </c>
    </row>
    <row r="7" spans="1:13" ht="22.5" customHeight="1">
      <c r="A7" s="59">
        <v>2</v>
      </c>
      <c r="B7" s="84" t="s">
        <v>49</v>
      </c>
      <c r="C7" s="84"/>
      <c r="D7" s="84"/>
      <c r="E7" s="84"/>
      <c r="F7" s="84"/>
      <c r="G7" s="84"/>
      <c r="H7" s="84"/>
      <c r="I7" s="84"/>
      <c r="J7" s="84"/>
      <c r="K7" s="84"/>
      <c r="L7" s="85"/>
      <c r="M7" s="62">
        <v>2</v>
      </c>
    </row>
    <row r="8" spans="1:14" ht="24">
      <c r="A8" s="59"/>
      <c r="B8" s="60" t="s">
        <v>32</v>
      </c>
      <c r="C8" s="67" t="s">
        <v>51</v>
      </c>
      <c r="D8" s="6" t="s">
        <v>42</v>
      </c>
      <c r="E8" s="29" t="s">
        <v>59</v>
      </c>
      <c r="F8" s="29" t="s">
        <v>37</v>
      </c>
      <c r="G8" s="69" t="s">
        <v>35</v>
      </c>
      <c r="H8" s="37"/>
      <c r="I8" s="27">
        <v>63500</v>
      </c>
      <c r="J8" s="39">
        <v>62990</v>
      </c>
      <c r="K8" s="35">
        <f>H8*I8</f>
        <v>0</v>
      </c>
      <c r="L8" s="49">
        <f>H8*J8</f>
        <v>0</v>
      </c>
      <c r="M8" s="63"/>
      <c r="N8" s="52"/>
    </row>
    <row r="9" spans="1:14" s="30" customFormat="1" ht="28.5" customHeight="1">
      <c r="A9" s="59"/>
      <c r="B9" s="61"/>
      <c r="C9" s="68"/>
      <c r="D9" s="32" t="s">
        <v>54</v>
      </c>
      <c r="E9" s="29" t="s">
        <v>60</v>
      </c>
      <c r="F9" s="29" t="s">
        <v>53</v>
      </c>
      <c r="G9" s="70"/>
      <c r="H9" s="37"/>
      <c r="I9" s="27">
        <v>63500</v>
      </c>
      <c r="J9" s="39">
        <v>62990</v>
      </c>
      <c r="K9" s="38">
        <f>H9*I9</f>
        <v>0</v>
      </c>
      <c r="L9" s="49">
        <f>H9*J9</f>
        <v>0</v>
      </c>
      <c r="M9" s="63"/>
      <c r="N9" s="52"/>
    </row>
    <row r="10" spans="1:14" ht="38.25" customHeight="1">
      <c r="A10" s="59"/>
      <c r="B10" s="60" t="s">
        <v>33</v>
      </c>
      <c r="C10" s="67" t="s">
        <v>34</v>
      </c>
      <c r="D10" s="6" t="s">
        <v>45</v>
      </c>
      <c r="E10" s="29" t="s">
        <v>61</v>
      </c>
      <c r="F10" s="29" t="s">
        <v>37</v>
      </c>
      <c r="G10" s="69" t="s">
        <v>35</v>
      </c>
      <c r="H10" s="37"/>
      <c r="I10" s="27">
        <v>16100</v>
      </c>
      <c r="J10" s="39">
        <v>16100</v>
      </c>
      <c r="K10" s="35">
        <f>H10*I10</f>
        <v>0</v>
      </c>
      <c r="L10" s="49">
        <f>H10*J10</f>
        <v>0</v>
      </c>
      <c r="M10" s="63"/>
      <c r="N10" s="52"/>
    </row>
    <row r="11" spans="1:14" s="30" customFormat="1" ht="48">
      <c r="A11" s="59"/>
      <c r="B11" s="61"/>
      <c r="C11" s="68"/>
      <c r="D11" s="32" t="s">
        <v>55</v>
      </c>
      <c r="E11" s="29" t="s">
        <v>62</v>
      </c>
      <c r="F11" s="29" t="s">
        <v>53</v>
      </c>
      <c r="G11" s="70"/>
      <c r="H11" s="37"/>
      <c r="I11" s="27">
        <v>16100</v>
      </c>
      <c r="J11" s="39">
        <v>16100</v>
      </c>
      <c r="K11" s="38">
        <f>H11*I11</f>
        <v>0</v>
      </c>
      <c r="L11" s="49">
        <f>H11*J11</f>
        <v>0</v>
      </c>
      <c r="M11" s="63"/>
      <c r="N11" s="52"/>
    </row>
    <row r="12" spans="1:13" ht="18" customHeight="1">
      <c r="A12" s="59"/>
      <c r="B12" s="65" t="s">
        <v>47</v>
      </c>
      <c r="C12" s="65"/>
      <c r="D12" s="65"/>
      <c r="E12" s="65"/>
      <c r="F12" s="65"/>
      <c r="G12" s="65"/>
      <c r="H12" s="65"/>
      <c r="I12" s="65"/>
      <c r="J12" s="65"/>
      <c r="K12" s="26">
        <f>K8+K10</f>
        <v>0</v>
      </c>
      <c r="L12" s="50">
        <f>L8+L9+L10+L11</f>
        <v>0</v>
      </c>
      <c r="M12" s="64"/>
    </row>
    <row r="13" spans="1:13" ht="31.5" customHeight="1">
      <c r="A13" s="59">
        <v>4</v>
      </c>
      <c r="B13" s="84" t="s">
        <v>50</v>
      </c>
      <c r="C13" s="84"/>
      <c r="D13" s="84"/>
      <c r="E13" s="84"/>
      <c r="F13" s="84"/>
      <c r="G13" s="84"/>
      <c r="H13" s="84"/>
      <c r="I13" s="86"/>
      <c r="J13" s="84"/>
      <c r="K13" s="84"/>
      <c r="L13" s="85"/>
      <c r="M13" s="62">
        <v>3</v>
      </c>
    </row>
    <row r="14" spans="1:13" ht="53.25" customHeight="1">
      <c r="A14" s="59"/>
      <c r="B14" s="60" t="s">
        <v>32</v>
      </c>
      <c r="C14" s="67" t="s">
        <v>52</v>
      </c>
      <c r="D14" s="6" t="s">
        <v>56</v>
      </c>
      <c r="E14" s="6" t="s">
        <v>63</v>
      </c>
      <c r="F14" s="29" t="s">
        <v>37</v>
      </c>
      <c r="G14" s="69" t="s">
        <v>35</v>
      </c>
      <c r="H14" s="45"/>
      <c r="I14" s="40">
        <v>137500</v>
      </c>
      <c r="J14" s="46">
        <v>137250</v>
      </c>
      <c r="K14" s="36">
        <f>H14*I14</f>
        <v>0</v>
      </c>
      <c r="L14" s="51">
        <f>H14*J14</f>
        <v>0</v>
      </c>
      <c r="M14" s="66"/>
    </row>
    <row r="15" spans="1:13" s="30" customFormat="1" ht="37.5" customHeight="1">
      <c r="A15" s="59"/>
      <c r="B15" s="61"/>
      <c r="C15" s="68"/>
      <c r="D15" s="32" t="s">
        <v>57</v>
      </c>
      <c r="E15" s="32" t="s">
        <v>64</v>
      </c>
      <c r="F15" s="29" t="s">
        <v>53</v>
      </c>
      <c r="G15" s="70"/>
      <c r="H15" s="37"/>
      <c r="I15" s="40">
        <v>137500</v>
      </c>
      <c r="J15" s="36">
        <v>137250</v>
      </c>
      <c r="K15" s="41">
        <f>H15*I15</f>
        <v>0</v>
      </c>
      <c r="L15" s="51">
        <f>H15*J15</f>
        <v>0</v>
      </c>
      <c r="M15" s="66"/>
    </row>
    <row r="16" spans="1:13" ht="48">
      <c r="A16" s="59"/>
      <c r="B16" s="31" t="s">
        <v>33</v>
      </c>
      <c r="C16" s="27" t="s">
        <v>34</v>
      </c>
      <c r="D16" s="6" t="s">
        <v>45</v>
      </c>
      <c r="E16" s="32" t="s">
        <v>39</v>
      </c>
      <c r="F16" s="6" t="s">
        <v>37</v>
      </c>
      <c r="G16" s="6" t="s">
        <v>35</v>
      </c>
      <c r="H16" s="37"/>
      <c r="I16" s="26">
        <v>16100</v>
      </c>
      <c r="J16" s="35">
        <v>16100</v>
      </c>
      <c r="K16" s="41">
        <f>H16*I16</f>
        <v>0</v>
      </c>
      <c r="L16" s="50">
        <f>H16*J16</f>
        <v>0</v>
      </c>
      <c r="M16" s="66"/>
    </row>
    <row r="17" spans="1:13" s="17" customFormat="1" ht="39.75" customHeight="1">
      <c r="A17" s="59"/>
      <c r="B17" s="75" t="s">
        <v>36</v>
      </c>
      <c r="C17" s="76" t="s">
        <v>38</v>
      </c>
      <c r="D17" s="32" t="s">
        <v>43</v>
      </c>
      <c r="E17" s="32" t="s">
        <v>40</v>
      </c>
      <c r="F17" s="80" t="s">
        <v>37</v>
      </c>
      <c r="G17" s="80" t="s">
        <v>35</v>
      </c>
      <c r="H17" s="78"/>
      <c r="I17" s="67">
        <v>35700</v>
      </c>
      <c r="J17" s="79">
        <v>35700</v>
      </c>
      <c r="K17" s="67">
        <f>H17*I17</f>
        <v>0</v>
      </c>
      <c r="L17" s="77">
        <f>H17*J17</f>
        <v>0</v>
      </c>
      <c r="M17" s="66"/>
    </row>
    <row r="18" spans="1:13" s="28" customFormat="1" ht="32.25" customHeight="1">
      <c r="A18" s="59"/>
      <c r="B18" s="75"/>
      <c r="C18" s="76"/>
      <c r="D18" s="32" t="s">
        <v>44</v>
      </c>
      <c r="E18" s="32" t="s">
        <v>41</v>
      </c>
      <c r="F18" s="80"/>
      <c r="G18" s="80"/>
      <c r="H18" s="78"/>
      <c r="I18" s="68"/>
      <c r="J18" s="79"/>
      <c r="K18" s="68"/>
      <c r="L18" s="77"/>
      <c r="M18" s="66"/>
    </row>
    <row r="19" spans="1:13" ht="18" customHeight="1">
      <c r="A19" s="59"/>
      <c r="B19" s="65" t="s">
        <v>48</v>
      </c>
      <c r="C19" s="65"/>
      <c r="D19" s="65"/>
      <c r="E19" s="65"/>
      <c r="F19" s="65"/>
      <c r="G19" s="65"/>
      <c r="H19" s="65"/>
      <c r="I19" s="65"/>
      <c r="J19" s="65"/>
      <c r="K19" s="26">
        <f>K14+K16+K17</f>
        <v>0</v>
      </c>
      <c r="L19" s="50">
        <f>L14+L15+L16+L17</f>
        <v>0</v>
      </c>
      <c r="M19" s="64"/>
    </row>
    <row r="20" spans="1:13" ht="12.75" customHeight="1">
      <c r="A20" s="73" t="s">
        <v>9</v>
      </c>
      <c r="B20" s="74"/>
      <c r="C20" s="74"/>
      <c r="D20" s="74"/>
      <c r="E20" s="74"/>
      <c r="F20" s="74"/>
      <c r="G20" s="74"/>
      <c r="H20" s="74"/>
      <c r="I20" s="74"/>
      <c r="J20" s="74"/>
      <c r="K20" s="53">
        <f>K12+K19</f>
        <v>0</v>
      </c>
      <c r="L20" s="54">
        <f>L12+L19</f>
        <v>0</v>
      </c>
      <c r="M20" s="25"/>
    </row>
    <row r="21" spans="1:13" ht="12.75" customHeight="1">
      <c r="A21" s="73" t="s">
        <v>58</v>
      </c>
      <c r="B21" s="74"/>
      <c r="C21" s="74"/>
      <c r="D21" s="74"/>
      <c r="E21" s="74"/>
      <c r="F21" s="74"/>
      <c r="G21" s="74"/>
      <c r="H21" s="74"/>
      <c r="I21" s="74"/>
      <c r="J21" s="74"/>
      <c r="K21" s="53">
        <f>K20*0.1</f>
        <v>0</v>
      </c>
      <c r="L21" s="54">
        <f>L20*0.1</f>
        <v>0</v>
      </c>
      <c r="M21" s="25"/>
    </row>
    <row r="22" spans="1:13" ht="13.5" customHeight="1" thickBot="1">
      <c r="A22" s="71" t="s">
        <v>10</v>
      </c>
      <c r="B22" s="72"/>
      <c r="C22" s="72"/>
      <c r="D22" s="72"/>
      <c r="E22" s="72"/>
      <c r="F22" s="72"/>
      <c r="G22" s="72"/>
      <c r="H22" s="72"/>
      <c r="I22" s="72"/>
      <c r="J22" s="72"/>
      <c r="K22" s="55">
        <f>K20+K21</f>
        <v>0</v>
      </c>
      <c r="L22" s="56">
        <f>L20+L21</f>
        <v>0</v>
      </c>
      <c r="M22" s="25"/>
    </row>
    <row r="23" ht="13.5" thickTop="1"/>
  </sheetData>
  <sheetProtection/>
  <mergeCells count="32">
    <mergeCell ref="L17:L18"/>
    <mergeCell ref="H17:H18"/>
    <mergeCell ref="J17:J18"/>
    <mergeCell ref="G17:G18"/>
    <mergeCell ref="F17:F18"/>
    <mergeCell ref="K17:K18"/>
    <mergeCell ref="A22:J22"/>
    <mergeCell ref="A21:J21"/>
    <mergeCell ref="A20:J20"/>
    <mergeCell ref="B17:B18"/>
    <mergeCell ref="C17:C18"/>
    <mergeCell ref="C14:C15"/>
    <mergeCell ref="M13:M19"/>
    <mergeCell ref="C10:C11"/>
    <mergeCell ref="C8:C9"/>
    <mergeCell ref="G8:G9"/>
    <mergeCell ref="B19:J19"/>
    <mergeCell ref="I17:I18"/>
    <mergeCell ref="G14:G15"/>
    <mergeCell ref="G10:G11"/>
    <mergeCell ref="B10:B11"/>
    <mergeCell ref="B13:L13"/>
    <mergeCell ref="A2:M2"/>
    <mergeCell ref="A3:M3"/>
    <mergeCell ref="B6:C6"/>
    <mergeCell ref="A7:A12"/>
    <mergeCell ref="A13:A19"/>
    <mergeCell ref="B7:L7"/>
    <mergeCell ref="B8:B9"/>
    <mergeCell ref="B14:B15"/>
    <mergeCell ref="M7:M12"/>
    <mergeCell ref="B12:J12"/>
  </mergeCells>
  <printOptions/>
  <pageMargins left="0.2" right="0.28" top="0.2" bottom="0.34" header="0.2" footer="0.3"/>
  <pageSetup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1.421875" style="1" customWidth="1"/>
    <col min="7" max="7" width="22.00390625" style="1" customWidth="1"/>
    <col min="8" max="16384" width="9.140625" style="1" customWidth="1"/>
  </cols>
  <sheetData>
    <row r="2" spans="2:5" s="34" customFormat="1" ht="12.75">
      <c r="B2" s="33" t="s">
        <v>11</v>
      </c>
      <c r="C2" s="33"/>
      <c r="D2" s="33"/>
      <c r="E2" s="33" t="s">
        <v>46</v>
      </c>
    </row>
    <row r="4" ht="15" thickBot="1"/>
    <row r="5" spans="2:7" ht="24.75" thickBot="1">
      <c r="B5" s="2" t="s">
        <v>12</v>
      </c>
      <c r="C5" s="3" t="s">
        <v>30</v>
      </c>
      <c r="E5" s="42" t="s">
        <v>65</v>
      </c>
      <c r="F5" s="43" t="s">
        <v>68</v>
      </c>
      <c r="G5" s="44" t="s">
        <v>69</v>
      </c>
    </row>
    <row r="6" spans="2:7" ht="15" thickBot="1">
      <c r="B6" s="4"/>
      <c r="C6" s="5"/>
      <c r="E6" s="9">
        <f>SUBTOTAL(9,specifikacija!K19)</f>
        <v>0</v>
      </c>
      <c r="F6" s="10">
        <f>SUBTOTAL(9,specifikacija!L19)</f>
        <v>0</v>
      </c>
      <c r="G6" s="11">
        <f>specifikacija!L22</f>
        <v>0</v>
      </c>
    </row>
    <row r="7" spans="2:7" ht="24.75" thickBot="1">
      <c r="B7" s="2" t="s">
        <v>13</v>
      </c>
      <c r="C7" s="6" t="s">
        <v>14</v>
      </c>
      <c r="E7" s="81" t="s">
        <v>66</v>
      </c>
      <c r="F7" s="82"/>
      <c r="G7" s="83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15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17</v>
      </c>
      <c r="C11" s="6" t="s">
        <v>18</v>
      </c>
      <c r="E11" s="5"/>
      <c r="F11" s="5"/>
      <c r="G11" s="4"/>
    </row>
    <row r="12" spans="2:7" ht="14.25">
      <c r="B12" s="4"/>
      <c r="C12" s="5"/>
      <c r="G12" s="4"/>
    </row>
    <row r="13" spans="2:7" ht="15.75">
      <c r="B13" s="47" t="s">
        <v>26</v>
      </c>
      <c r="C13" s="48" t="s">
        <v>67</v>
      </c>
      <c r="E13" s="7" t="s">
        <v>23</v>
      </c>
      <c r="F13" s="15">
        <f>SUBTOTAL(101,specifikacija!M7:M19)</f>
        <v>2.5</v>
      </c>
      <c r="G13" s="4"/>
    </row>
    <row r="14" spans="2:7" ht="14.25">
      <c r="B14" s="4"/>
      <c r="C14" s="5"/>
      <c r="E14" s="5"/>
      <c r="F14" s="5"/>
      <c r="G14" s="4"/>
    </row>
    <row r="15" spans="2:7" ht="15">
      <c r="B15" s="2" t="s">
        <v>19</v>
      </c>
      <c r="C15" s="3" t="s">
        <v>20</v>
      </c>
      <c r="E15" s="7" t="s">
        <v>24</v>
      </c>
      <c r="F15" s="6" t="s">
        <v>25</v>
      </c>
      <c r="G15" s="4"/>
    </row>
    <row r="16" spans="2:7" ht="14.25">
      <c r="B16" s="4"/>
      <c r="C16" s="5"/>
      <c r="G16" s="4"/>
    </row>
    <row r="17" spans="2:3" ht="76.5">
      <c r="B17" s="2" t="s">
        <v>21</v>
      </c>
      <c r="C17" s="3" t="s">
        <v>31</v>
      </c>
    </row>
    <row r="18" spans="2:3" ht="14.25">
      <c r="B18" s="4"/>
      <c r="C18" s="5"/>
    </row>
    <row r="19" spans="2:3" ht="15">
      <c r="B19" s="2" t="s">
        <v>22</v>
      </c>
      <c r="C19" s="8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2017-09-25T12:06:45Z</dcterms:modified>
  <cp:category/>
  <cp:version/>
  <cp:contentType/>
  <cp:contentStatus/>
</cp:coreProperties>
</file>