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-pharm d.o.o. - spec." sheetId="1" r:id="rId1"/>
    <sheet name="Hermes-ph. d.o.o. - Obrazac KVI" sheetId="2" r:id="rId2"/>
  </sheets>
  <definedNames>
    <definedName name="_xlnm.Print_Area" localSheetId="1">'Hermes-ph. d.o.o. - Obrazac KVI'!$A$1:$H$22</definedName>
    <definedName name="_xlnm.Print_Area" localSheetId="0">'Hermes-pharm d.o.o. - spec.'!$A$1:$M$12</definedName>
  </definedNames>
  <calcPr fullCalcOnLoad="1"/>
</workbook>
</file>

<file path=xl/sharedStrings.xml><?xml version="1.0" encoding="utf-8"?>
<sst xmlns="http://schemas.openxmlformats.org/spreadsheetml/2006/main" count="65" uniqueCount="58">
  <si>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</si>
  <si>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</si>
  <si>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</si>
  <si>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</si>
  <si>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</si>
  <si>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</si>
  <si>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</si>
  <si>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</si>
  <si>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</si>
  <si>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</si>
  <si>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</si>
  <si>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</si>
  <si>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</si>
  <si>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</si>
  <si>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</si>
  <si>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</si>
  <si>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</si>
  <si>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</si>
  <si>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</si>
  <si>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</si>
  <si>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</si>
  <si>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</si>
  <si>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</si>
  <si>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</si>
  <si>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</si>
  <si>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</si>
  <si>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</si>
  <si>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</si>
  <si>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</si>
  <si>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</si>
  <si>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</si>
  <si>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</si>
  <si>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</si>
  <si>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</si>
  <si>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</si>
  <si>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</si>
  <si>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</si>
  <si>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</si>
  <si>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</si>
  <si>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t>komad</t>
  </si>
  <si>
    <t>Назив добављача: Hermes-pharm d.o.o.</t>
  </si>
  <si>
    <t>Stavka 1 - Karotidni stentovi (monorail – rapid exchange dizajn) sa ćelijama zatvorenog dizajna, izrađeni od nitinola, cilidričnog i konusnog oblika</t>
  </si>
  <si>
    <t>Stavka 2 - Sistem za distalnu protekciju za Karotidni stent (monorail – rapid exchange dizajn) sa antitrobmbogenim premazom na filteru, od platina – tungstena, sistem slobodan na žici</t>
  </si>
  <si>
    <t>Stavke</t>
  </si>
  <si>
    <t>Abbott Vascular, SAD</t>
  </si>
  <si>
    <t>STT17015</t>
  </si>
  <si>
    <t>BKT17016</t>
  </si>
  <si>
    <t xml:space="preserve">XRX 0x0 xxS                    XRX 0x0 xxT </t>
  </si>
  <si>
    <t xml:space="preserve"> 2244x-19 </t>
  </si>
  <si>
    <t>XACT Carotid Stent System / Stent sistem, karotidni</t>
  </si>
  <si>
    <t>Emboshield NAV6 Embolic Protection System / Žica vodič sa filterom za embolektomiju, sistem</t>
  </si>
  <si>
    <t>STT17020</t>
  </si>
  <si>
    <t>SE-0x-xxx-080-6F;            SE-0x-xxx-120-6F;             SE-0x-xxx-120-G3</t>
  </si>
  <si>
    <t>Supera Peripheral Stent System / Stent sistem, vaskularni, periferni</t>
  </si>
  <si>
    <t>Samooslobađajući perifeni stentovi izrađeni od nitinola, OTW sistem, za dugačke lezije na superficijalnoj i poplitealnoj arteriji</t>
  </si>
  <si>
    <t>/</t>
  </si>
  <si>
    <t>Karotidni stentovi (monorail – rapid exchange dizajn) sa ćelijama zatvorenog dizajna, izrađeni od nitinola, cilidričnog i konusnog oblika, sa sistemom za distalnu protekciju</t>
  </si>
  <si>
    <t>Износ ПДВ-а (10% za stavku 1 - Partija 2 i partiju 19 i 20% za stavku 2 - Partija 2)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</si>
</sst>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7" fillId="35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8" fillId="36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43" fillId="35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0" fontId="43" fillId="36" borderId="16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  <xf numFmtId="4" fontId="41" fillId="37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A10" sqref="A10:K10"/>
    </sheetView>
  </sheetViews>
  <sheetFormatPr defaultColWidth="9.140625" defaultRowHeight="12.75"/>
  <cols>
    <col min="1" max="1" width="5.8515625" style="31" customWidth="1"/>
    <col min="2" max="3" width="39.421875" style="31" customWidth="1"/>
    <col min="4" max="4" width="11.7109375" style="0" customWidth="1"/>
    <col min="5" max="5" width="23.28125" style="0" customWidth="1"/>
    <col min="6" max="6" width="18.140625" style="0" customWidth="1"/>
    <col min="7" max="7" width="18.00390625" style="0" customWidth="1"/>
    <col min="8" max="9" width="12.28125" style="0" customWidth="1"/>
    <col min="10" max="10" width="12.28125" style="23" hidden="1" customWidth="1"/>
    <col min="11" max="11" width="15.140625" style="0" customWidth="1"/>
    <col min="12" max="12" width="15.140625" style="42" hidden="1" customWidth="1"/>
    <col min="13" max="13" width="18.7109375" style="31" customWidth="1"/>
    <col min="14" max="14" width="9.57421875" style="23" hidden="1" customWidth="1"/>
    <col min="15" max="15" width="13.7109375" style="46" customWidth="1"/>
  </cols>
  <sheetData>
    <row r="2" spans="1:13" ht="12.7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6" ht="12.75">
      <c r="A4" s="53" t="s">
        <v>40</v>
      </c>
      <c r="B4" s="53"/>
      <c r="C4" s="53"/>
      <c r="D4" s="53"/>
      <c r="E4" s="53"/>
      <c r="F4" s="28"/>
    </row>
    <row r="6" spans="1:14" ht="48" customHeight="1">
      <c r="A6" s="3" t="s">
        <v>0</v>
      </c>
      <c r="B6" s="3" t="s">
        <v>1</v>
      </c>
      <c r="C6" s="3" t="s">
        <v>43</v>
      </c>
      <c r="D6" s="3" t="s">
        <v>33</v>
      </c>
      <c r="E6" s="3" t="s">
        <v>34</v>
      </c>
      <c r="F6" s="3" t="s">
        <v>35</v>
      </c>
      <c r="G6" s="3" t="s">
        <v>5</v>
      </c>
      <c r="H6" s="4" t="s">
        <v>6</v>
      </c>
      <c r="I6" s="3" t="s">
        <v>7</v>
      </c>
      <c r="J6" s="24" t="s">
        <v>8</v>
      </c>
      <c r="K6" s="3" t="s">
        <v>9</v>
      </c>
      <c r="L6" s="43" t="s">
        <v>10</v>
      </c>
      <c r="M6" s="3" t="s">
        <v>2</v>
      </c>
      <c r="N6" s="24" t="s">
        <v>24</v>
      </c>
    </row>
    <row r="7" spans="1:15" s="38" customFormat="1" ht="48" customHeight="1">
      <c r="A7" s="54">
        <v>2</v>
      </c>
      <c r="B7" s="54" t="s">
        <v>56</v>
      </c>
      <c r="C7" s="34" t="s">
        <v>41</v>
      </c>
      <c r="D7" s="35" t="s">
        <v>45</v>
      </c>
      <c r="E7" s="34" t="s">
        <v>49</v>
      </c>
      <c r="F7" s="34" t="s">
        <v>47</v>
      </c>
      <c r="G7" s="34" t="s">
        <v>44</v>
      </c>
      <c r="H7" s="34" t="s">
        <v>39</v>
      </c>
      <c r="I7" s="39"/>
      <c r="J7" s="40">
        <v>67000</v>
      </c>
      <c r="K7" s="36">
        <v>67000</v>
      </c>
      <c r="L7" s="43">
        <f>I7*J7</f>
        <v>0</v>
      </c>
      <c r="M7" s="37">
        <f>I7*K7</f>
        <v>0</v>
      </c>
      <c r="N7" s="24">
        <v>1</v>
      </c>
      <c r="O7" s="47"/>
    </row>
    <row r="8" spans="1:15" s="38" customFormat="1" ht="48" customHeight="1">
      <c r="A8" s="55"/>
      <c r="B8" s="55"/>
      <c r="C8" s="34" t="s">
        <v>42</v>
      </c>
      <c r="D8" s="35" t="s">
        <v>46</v>
      </c>
      <c r="E8" s="34" t="s">
        <v>50</v>
      </c>
      <c r="F8" s="34" t="s">
        <v>48</v>
      </c>
      <c r="G8" s="34" t="s">
        <v>44</v>
      </c>
      <c r="H8" s="34" t="s">
        <v>39</v>
      </c>
      <c r="I8" s="39"/>
      <c r="J8" s="40">
        <v>60000</v>
      </c>
      <c r="K8" s="36">
        <v>60000</v>
      </c>
      <c r="L8" s="43">
        <f>I8*J8</f>
        <v>0</v>
      </c>
      <c r="M8" s="37">
        <f>I8*K8</f>
        <v>0</v>
      </c>
      <c r="N8" s="24">
        <v>1</v>
      </c>
      <c r="O8" s="47"/>
    </row>
    <row r="9" spans="1:15" s="1" customFormat="1" ht="74.25" customHeight="1">
      <c r="A9" s="30">
        <v>19</v>
      </c>
      <c r="B9" s="2" t="s">
        <v>54</v>
      </c>
      <c r="C9" s="49" t="s">
        <v>55</v>
      </c>
      <c r="D9" s="29" t="s">
        <v>51</v>
      </c>
      <c r="E9" s="26" t="s">
        <v>53</v>
      </c>
      <c r="F9" s="27" t="s">
        <v>52</v>
      </c>
      <c r="G9" s="27" t="s">
        <v>44</v>
      </c>
      <c r="H9" s="2" t="s">
        <v>39</v>
      </c>
      <c r="I9" s="39"/>
      <c r="J9" s="41">
        <v>75000</v>
      </c>
      <c r="K9" s="36">
        <v>75000</v>
      </c>
      <c r="L9" s="43">
        <f>I9*J9</f>
        <v>0</v>
      </c>
      <c r="M9" s="37">
        <f>I9*K9</f>
        <v>0</v>
      </c>
      <c r="N9" s="25">
        <v>1</v>
      </c>
      <c r="O9" s="48"/>
    </row>
    <row r="10" spans="1:13" ht="21.75" customHeight="1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2">
        <f>L7+L8+L9</f>
        <v>0</v>
      </c>
      <c r="M10" s="44">
        <f>M7+M8+M9</f>
        <v>0</v>
      </c>
    </row>
    <row r="11" spans="1:13" ht="18.75" customHeight="1">
      <c r="A11" s="50" t="s">
        <v>57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33">
        <f>L7*0.1+L8*0.2+L9*0.1</f>
        <v>0</v>
      </c>
      <c r="M11" s="45">
        <f>M7*0.1+M8*0.2+M9*0.1</f>
        <v>0</v>
      </c>
    </row>
    <row r="12" spans="1:13" ht="18" customHeight="1">
      <c r="A12" s="50" t="s">
        <v>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3">
        <f>L10+L11</f>
        <v>0</v>
      </c>
      <c r="M12" s="44">
        <f>SUM(M10:M11)</f>
        <v>0</v>
      </c>
    </row>
  </sheetData>
  <sheetProtection/>
  <mergeCells count="7">
    <mergeCell ref="A11:K11"/>
    <mergeCell ref="A12:K12"/>
    <mergeCell ref="A10:K10"/>
    <mergeCell ref="A2:M2"/>
    <mergeCell ref="A4:E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H16" sqref="H16:H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9" t="s">
        <v>40</v>
      </c>
      <c r="F2" s="59"/>
      <c r="G2" s="59"/>
      <c r="H2" s="59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SUM('Hermes-pharm d.o.o. - spec.'!L7:L9)</f>
        <v>0</v>
      </c>
      <c r="F6" s="14">
        <f>SUM('Hermes-pharm d.o.o. - spec.'!M7:M9)</f>
        <v>0</v>
      </c>
      <c r="G6" s="15">
        <f>SUBTOTAL(101,'Hermes-pharm d.o.o. - spec.'!M12)</f>
        <v>0</v>
      </c>
    </row>
    <row r="7" spans="2:7" ht="24.75" customHeight="1" thickBot="1">
      <c r="B7" s="7" t="s">
        <v>16</v>
      </c>
      <c r="C7" s="16" t="s">
        <v>17</v>
      </c>
      <c r="D7" s="6"/>
      <c r="E7" s="56" t="s">
        <v>18</v>
      </c>
      <c r="F7" s="57"/>
      <c r="G7" s="58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SUBTOTAL(101,'Hermes-pharm d.o.o. - spec.'!N9:N9)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29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2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2017-07-10T07:10:38Z</dcterms:modified>
  <cp:category/>
  <cp:version/>
  <cp:contentType/>
  <cp:contentStatus/>
</cp:coreProperties>
</file>