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6735" activeTab="0"/>
  </bookViews>
  <sheets>
    <sheet name="INOPHARM d.o.o." sheetId="1" r:id="rId1"/>
    <sheet name="Obrazac KVI" sheetId="2" r:id="rId2"/>
  </sheets>
  <definedNames>
    <definedName name="_xlnm.Print_Area" localSheetId="0">'INOPHARM d.o.o.'!$A$1:$M$13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<sst xmlns="http://schemas.openxmlformats.org/spreadsheetml/2006/main" count="66" uniqueCount="56">
  <si>
    <t>ЈКЛ</t>
  </si>
  <si>
    <t xml:space="preserve">Укупна процењена вредност без ПДВ-а </t>
  </si>
  <si>
    <t>ПРИЛОГ 2 УГОВОРА - ПОДАЦИ ЗА КВАРТАЛНО ИЗВЕШТАВАЊЕ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</si>
  <si>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</si>
  <si>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</si>
  <si>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</si>
  <si>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</si>
  <si>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Партија</t>
  </si>
  <si>
    <t>Фармацеутски облик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</si>
  <si>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</si>
  <si>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</si>
  <si>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</si>
  <si>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</si>
  <si>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</si>
  <si>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</si>
  <si>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</si>
  <si>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</si>
  <si>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</si>
  <si>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</si>
  <si>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</si>
  <si>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</si>
  <si>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</si>
  <si>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</si>
  <si>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</si>
  <si>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</si>
  <si>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</si>
  <si>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</si>
  <si>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</si>
  <si>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</si>
  <si>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</si>
  <si>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</si>
  <si>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</si>
  <si>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</si>
  <si>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</si>
  <si>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</si>
  <si>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</si>
  <si>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Јачина лека</t>
  </si>
  <si>
    <t>FARMALOGIST d.o.o.</t>
  </si>
  <si>
    <t>таблета</t>
  </si>
  <si>
    <t>Заштићени назив понуђеног лека</t>
  </si>
  <si>
    <t>Произвођач</t>
  </si>
  <si>
    <t>404-1-110/17-14</t>
  </si>
  <si>
    <t>Лекови за лечење ретких болести</t>
  </si>
  <si>
    <t>INOPHARM D.O.O.</t>
  </si>
  <si>
    <t>vandetanib 100 mg</t>
  </si>
  <si>
    <t>vandetanib 300 mg</t>
  </si>
  <si>
    <t>sapropterin</t>
  </si>
  <si>
    <t>/</t>
  </si>
  <si>
    <t>CAPRELSA</t>
  </si>
  <si>
    <t>KUVAN</t>
  </si>
  <si>
    <t>AstraZeneca UK</t>
  </si>
  <si>
    <t>BioMarin International Limited, Irska</t>
  </si>
  <si>
    <t>таблета за орални раствор</t>
  </si>
  <si>
    <t>100 mg</t>
  </si>
  <si>
    <t>300 mg</t>
  </si>
  <si>
    <t>100 g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</si>
</sst>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63" applyAlignment="1">
      <alignment vertical="center"/>
      <protection/>
    </xf>
    <xf numFmtId="0" fontId="44" fillId="0" borderId="0" xfId="63">
      <alignment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50" fillId="0" borderId="0" xfId="63" applyFont="1" applyAlignment="1">
      <alignment wrapText="1"/>
      <protection/>
    </xf>
    <xf numFmtId="0" fontId="51" fillId="0" borderId="0" xfId="63" applyFont="1" applyAlignment="1">
      <alignment wrapText="1"/>
      <protection/>
    </xf>
    <xf numFmtId="4" fontId="52" fillId="0" borderId="11" xfId="63" applyNumberFormat="1" applyFont="1" applyBorder="1" applyAlignment="1">
      <alignment vertical="center" wrapText="1"/>
      <protection/>
    </xf>
    <xf numFmtId="4" fontId="52" fillId="0" borderId="13" xfId="63" applyNumberFormat="1" applyFont="1" applyBorder="1" applyAlignment="1">
      <alignment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3" fontId="52" fillId="0" borderId="14" xfId="63" applyNumberFormat="1" applyFont="1" applyBorder="1" applyAlignment="1">
      <alignment vertical="center" wrapText="1"/>
      <protection/>
    </xf>
    <xf numFmtId="0" fontId="44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3" fillId="0" borderId="10" xfId="63" applyNumberFormat="1" applyFont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3" fontId="52" fillId="0" borderId="15" xfId="63" applyNumberFormat="1" applyFont="1" applyBorder="1" applyAlignment="1">
      <alignment vertical="center" wrapText="1"/>
      <protection/>
    </xf>
    <xf numFmtId="0" fontId="52" fillId="0" borderId="0" xfId="63" applyFont="1" applyAlignment="1">
      <alignment vertical="center"/>
      <protection/>
    </xf>
    <xf numFmtId="0" fontId="51" fillId="0" borderId="0" xfId="0" applyFont="1" applyAlignment="1">
      <alignment/>
    </xf>
    <xf numFmtId="0" fontId="54" fillId="33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4" fontId="51" fillId="35" borderId="15" xfId="0" applyNumberFormat="1" applyFont="1" applyFill="1" applyBorder="1" applyAlignment="1">
      <alignment horizontal="center" vertical="center" wrapText="1"/>
    </xf>
    <xf numFmtId="4" fontId="51" fillId="34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7" fillId="36" borderId="17" xfId="0" applyNumberFormat="1" applyFont="1" applyFill="1" applyBorder="1" applyAlignment="1">
      <alignment horizontal="center" vertical="center"/>
    </xf>
    <xf numFmtId="4" fontId="8" fillId="35" borderId="17" xfId="58" applyNumberFormat="1" applyFont="1" applyFill="1" applyBorder="1" applyAlignment="1">
      <alignment horizontal="center" vertical="center" wrapText="1"/>
      <protection/>
    </xf>
    <xf numFmtId="4" fontId="54" fillId="0" borderId="17" xfId="0" applyNumberFormat="1" applyFont="1" applyBorder="1" applyAlignment="1">
      <alignment horizontal="center" vertical="center" wrapText="1"/>
    </xf>
    <xf numFmtId="4" fontId="7" fillId="35" borderId="17" xfId="0" applyNumberFormat="1" applyFont="1" applyFill="1" applyBorder="1" applyAlignment="1" applyProtection="1">
      <alignment horizontal="center" vertical="center"/>
      <protection locked="0"/>
    </xf>
    <xf numFmtId="4" fontId="7" fillId="36" borderId="18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4" fontId="7" fillId="36" borderId="20" xfId="0" applyNumberFormat="1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3" fontId="7" fillId="36" borderId="22" xfId="0" applyNumberFormat="1" applyFont="1" applyFill="1" applyBorder="1" applyAlignment="1">
      <alignment horizontal="center" vertical="center"/>
    </xf>
    <xf numFmtId="4" fontId="8" fillId="35" borderId="22" xfId="58" applyNumberFormat="1" applyFont="1" applyFill="1" applyBorder="1" applyAlignment="1">
      <alignment horizontal="center" vertical="center" wrapText="1"/>
      <protection/>
    </xf>
    <xf numFmtId="4" fontId="54" fillId="0" borderId="22" xfId="0" applyNumberFormat="1" applyFont="1" applyBorder="1" applyAlignment="1">
      <alignment horizontal="center" vertical="center" wrapText="1"/>
    </xf>
    <xf numFmtId="4" fontId="7" fillId="36" borderId="23" xfId="0" applyNumberFormat="1" applyFont="1" applyFill="1" applyBorder="1" applyAlignment="1">
      <alignment horizontal="center" vertical="center"/>
    </xf>
    <xf numFmtId="4" fontId="51" fillId="35" borderId="12" xfId="0" applyNumberFormat="1" applyFont="1" applyFill="1" applyBorder="1" applyAlignment="1">
      <alignment vertical="center"/>
    </xf>
    <xf numFmtId="4" fontId="51" fillId="37" borderId="13" xfId="0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34" borderId="11" xfId="0" applyFont="1" applyFill="1" applyBorder="1" applyAlignment="1">
      <alignment horizontal="right" wrapText="1"/>
    </xf>
    <xf numFmtId="0" fontId="57" fillId="34" borderId="12" xfId="0" applyFont="1" applyFill="1" applyBorder="1" applyAlignment="1">
      <alignment horizontal="right" wrapText="1"/>
    </xf>
    <xf numFmtId="0" fontId="58" fillId="34" borderId="11" xfId="0" applyFont="1" applyFill="1" applyBorder="1" applyAlignment="1">
      <alignment horizontal="right" wrapText="1"/>
    </xf>
    <xf numFmtId="0" fontId="58" fillId="34" borderId="12" xfId="0" applyFont="1" applyFill="1" applyBorder="1" applyAlignment="1">
      <alignment horizontal="right" wrapText="1"/>
    </xf>
    <xf numFmtId="4" fontId="52" fillId="38" borderId="14" xfId="63" applyNumberFormat="1" applyFont="1" applyFill="1" applyBorder="1" applyAlignment="1">
      <alignment horizontal="center" vertical="center" wrapText="1"/>
      <protection/>
    </xf>
    <xf numFmtId="4" fontId="52" fillId="38" borderId="24" xfId="63" applyNumberFormat="1" applyFont="1" applyFill="1" applyBorder="1" applyAlignment="1">
      <alignment horizontal="center" vertical="center" wrapText="1"/>
      <protection/>
    </xf>
    <xf numFmtId="4" fontId="52" fillId="38" borderId="25" xfId="6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4">
      <selection activeCell="A10" sqref="A10:K10"/>
    </sheetView>
  </sheetViews>
  <sheetFormatPr defaultColWidth="15.00390625" defaultRowHeight="15"/>
  <cols>
    <col min="1" max="1" width="8.7109375" style="22" customWidth="1"/>
    <col min="2" max="2" width="12.28125" style="22" customWidth="1"/>
    <col min="3" max="3" width="17.421875" style="22" customWidth="1"/>
    <col min="4" max="5" width="15.57421875" style="22" customWidth="1"/>
    <col min="6" max="6" width="15.421875" style="22" customWidth="1"/>
    <col min="7" max="7" width="18.28125" style="22" customWidth="1"/>
    <col min="8" max="8" width="14.421875" style="22" customWidth="1"/>
    <col min="9" max="9" width="14.28125" style="22" customWidth="1"/>
    <col min="10" max="10" width="15.00390625" style="22" hidden="1" customWidth="1"/>
    <col min="11" max="11" width="15.00390625" style="22" customWidth="1"/>
    <col min="12" max="12" width="15.00390625" style="22" hidden="1" customWidth="1"/>
    <col min="13" max="13" width="16.421875" style="22" customWidth="1"/>
    <col min="14" max="14" width="8.00390625" style="50" hidden="1" customWidth="1"/>
  </cols>
  <sheetData>
    <row r="2" spans="1:14" s="19" customFormat="1" ht="29.25" customHeigh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0"/>
    </row>
    <row r="3" spans="1:14" s="19" customFormat="1" ht="14.25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0"/>
    </row>
    <row r="4" ht="21.75" customHeight="1"/>
    <row r="5" ht="15.75" thickBot="1"/>
    <row r="6" spans="1:14" ht="50.25" customHeight="1" thickBot="1">
      <c r="A6" s="23" t="s">
        <v>7</v>
      </c>
      <c r="B6" s="23" t="s">
        <v>25</v>
      </c>
      <c r="C6" s="23" t="s">
        <v>0</v>
      </c>
      <c r="D6" s="23" t="s">
        <v>39</v>
      </c>
      <c r="E6" s="23" t="s">
        <v>40</v>
      </c>
      <c r="F6" s="23" t="s">
        <v>8</v>
      </c>
      <c r="G6" s="23" t="s">
        <v>36</v>
      </c>
      <c r="H6" s="23" t="s">
        <v>9</v>
      </c>
      <c r="I6" s="24" t="s">
        <v>10</v>
      </c>
      <c r="J6" s="25" t="s">
        <v>11</v>
      </c>
      <c r="K6" s="24" t="s">
        <v>12</v>
      </c>
      <c r="L6" s="26" t="s">
        <v>1</v>
      </c>
      <c r="M6" s="27" t="s">
        <v>13</v>
      </c>
      <c r="N6" s="51" t="s">
        <v>27</v>
      </c>
    </row>
    <row r="7" spans="1:14" ht="42" customHeight="1">
      <c r="A7" s="28">
        <v>7</v>
      </c>
      <c r="B7" s="29" t="s">
        <v>44</v>
      </c>
      <c r="C7" s="29" t="s">
        <v>47</v>
      </c>
      <c r="D7" s="29" t="s">
        <v>48</v>
      </c>
      <c r="E7" s="29" t="s">
        <v>50</v>
      </c>
      <c r="F7" s="29" t="s">
        <v>38</v>
      </c>
      <c r="G7" s="29" t="s">
        <v>53</v>
      </c>
      <c r="H7" s="29" t="s">
        <v>38</v>
      </c>
      <c r="I7" s="30"/>
      <c r="J7" s="31">
        <v>7664</v>
      </c>
      <c r="K7" s="32">
        <v>7498.87</v>
      </c>
      <c r="L7" s="33">
        <f>I7*J7</f>
        <v>0</v>
      </c>
      <c r="M7" s="34">
        <f>I7*K7</f>
        <v>0</v>
      </c>
      <c r="N7" s="52">
        <v>1</v>
      </c>
    </row>
    <row r="8" spans="1:14" ht="42" customHeight="1">
      <c r="A8" s="35">
        <v>8</v>
      </c>
      <c r="B8" s="36" t="s">
        <v>45</v>
      </c>
      <c r="C8" s="36" t="s">
        <v>47</v>
      </c>
      <c r="D8" s="36" t="s">
        <v>48</v>
      </c>
      <c r="E8" s="36" t="s">
        <v>50</v>
      </c>
      <c r="F8" s="36" t="s">
        <v>38</v>
      </c>
      <c r="G8" s="36" t="s">
        <v>54</v>
      </c>
      <c r="H8" s="36" t="s">
        <v>38</v>
      </c>
      <c r="I8" s="37"/>
      <c r="J8" s="38">
        <v>20882</v>
      </c>
      <c r="K8" s="39">
        <v>20668.87</v>
      </c>
      <c r="L8" s="40">
        <f>I8*J8</f>
        <v>0</v>
      </c>
      <c r="M8" s="41">
        <f>I8*K8</f>
        <v>0</v>
      </c>
      <c r="N8" s="52">
        <v>1</v>
      </c>
    </row>
    <row r="9" spans="1:14" ht="42" customHeight="1" thickBot="1">
      <c r="A9" s="42">
        <v>12</v>
      </c>
      <c r="B9" s="43" t="s">
        <v>46</v>
      </c>
      <c r="C9" s="43" t="s">
        <v>47</v>
      </c>
      <c r="D9" s="43" t="s">
        <v>49</v>
      </c>
      <c r="E9" s="43" t="s">
        <v>51</v>
      </c>
      <c r="F9" s="43" t="s">
        <v>52</v>
      </c>
      <c r="G9" s="43" t="s">
        <v>55</v>
      </c>
      <c r="H9" s="43" t="s">
        <v>52</v>
      </c>
      <c r="I9" s="44"/>
      <c r="J9" s="45">
        <v>2719.63</v>
      </c>
      <c r="K9" s="46">
        <v>2989.53</v>
      </c>
      <c r="L9" s="40">
        <f>I9*J9</f>
        <v>0</v>
      </c>
      <c r="M9" s="47">
        <f>I9*K9</f>
        <v>0</v>
      </c>
      <c r="N9" s="50">
        <v>1</v>
      </c>
    </row>
    <row r="10" spans="1:14" s="18" customFormat="1" ht="15.75" thickBot="1">
      <c r="A10" s="55" t="s">
        <v>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48">
        <f>SUM(L7:L9)</f>
        <v>0</v>
      </c>
      <c r="M10" s="49">
        <f>SUM(M7:M9)</f>
        <v>0</v>
      </c>
      <c r="N10" s="50">
        <v>0.1</v>
      </c>
    </row>
    <row r="11" spans="1:14" s="18" customFormat="1" ht="15.75" thickBot="1">
      <c r="A11" s="57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48">
        <f>L10*0.1</f>
        <v>0</v>
      </c>
      <c r="M11" s="49">
        <f>M10*0.1</f>
        <v>0</v>
      </c>
      <c r="N11" s="50"/>
    </row>
    <row r="12" spans="1:14" s="18" customFormat="1" ht="15.75" thickBot="1">
      <c r="A12" s="57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48">
        <f>L10+L11</f>
        <v>0</v>
      </c>
      <c r="M12" s="49">
        <f>M10+M11</f>
        <v>0</v>
      </c>
      <c r="N12" s="50"/>
    </row>
  </sheetData>
  <sheetProtection/>
  <mergeCells count="5">
    <mergeCell ref="A2:M2"/>
    <mergeCell ref="A3:M3"/>
    <mergeCell ref="A10:K10"/>
    <mergeCell ref="A11:K11"/>
    <mergeCell ref="A12:K12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3.57421875" style="0" customWidth="1"/>
    <col min="6" max="6" width="21.28125" style="0" customWidth="1"/>
    <col min="7" max="7" width="22.00390625" style="0" customWidth="1"/>
  </cols>
  <sheetData>
    <row r="2" spans="2:7" ht="15">
      <c r="B2" s="1" t="s">
        <v>2</v>
      </c>
      <c r="C2" s="1"/>
      <c r="D2" s="1"/>
      <c r="E2" s="21" t="s">
        <v>43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24.75" thickBot="1">
      <c r="B5" s="3" t="s">
        <v>14</v>
      </c>
      <c r="C5" s="4" t="s">
        <v>41</v>
      </c>
      <c r="D5" s="2"/>
      <c r="E5" s="5" t="s">
        <v>15</v>
      </c>
      <c r="F5" s="6" t="s">
        <v>16</v>
      </c>
      <c r="G5" s="7" t="s">
        <v>17</v>
      </c>
    </row>
    <row r="6" spans="2:7" ht="15.75" thickBot="1">
      <c r="B6" s="8"/>
      <c r="C6" s="9"/>
      <c r="D6" s="2"/>
      <c r="E6" s="10">
        <f>SUM('INOPHARM d.o.o.'!L7:L9)</f>
        <v>0</v>
      </c>
      <c r="F6" s="10">
        <f>SUM('INOPHARM d.o.o.'!M7:M9)</f>
        <v>0</v>
      </c>
      <c r="G6" s="11">
        <f>F6*1.1</f>
        <v>0</v>
      </c>
    </row>
    <row r="7" spans="2:7" ht="24.75" customHeight="1" thickBot="1">
      <c r="B7" s="3" t="s">
        <v>18</v>
      </c>
      <c r="C7" s="12" t="s">
        <v>19</v>
      </c>
      <c r="D7" s="2"/>
      <c r="E7" s="59" t="s">
        <v>20</v>
      </c>
      <c r="F7" s="60"/>
      <c r="G7" s="61"/>
    </row>
    <row r="8" spans="2:7" ht="15.75" thickBot="1">
      <c r="B8" s="8"/>
      <c r="C8" s="9"/>
      <c r="D8" s="2"/>
      <c r="E8" s="13">
        <f>E6/1000</f>
        <v>0</v>
      </c>
      <c r="F8" s="13">
        <f>F6/1000</f>
        <v>0</v>
      </c>
      <c r="G8" s="20">
        <f>G6/1000</f>
        <v>0</v>
      </c>
    </row>
    <row r="9" spans="2:7" ht="15">
      <c r="B9" s="3" t="s">
        <v>21</v>
      </c>
      <c r="C9" s="12" t="s">
        <v>22</v>
      </c>
      <c r="D9" s="2"/>
      <c r="E9" s="9"/>
      <c r="F9" s="9"/>
      <c r="G9" s="14"/>
    </row>
    <row r="10" spans="2:7" ht="15">
      <c r="B10" s="8"/>
      <c r="C10" s="9"/>
      <c r="D10" s="2"/>
      <c r="E10" s="9"/>
      <c r="F10" s="9"/>
      <c r="G10" s="14"/>
    </row>
    <row r="11" spans="2:7" ht="15">
      <c r="B11" s="3" t="s">
        <v>23</v>
      </c>
      <c r="C11" s="12" t="s">
        <v>24</v>
      </c>
      <c r="D11" s="2"/>
      <c r="E11" s="9"/>
      <c r="F11" s="9"/>
      <c r="G11" s="14"/>
    </row>
    <row r="12" spans="2:7" ht="15">
      <c r="B12" s="8"/>
      <c r="C12" s="9"/>
      <c r="D12" s="2"/>
      <c r="E12" s="2"/>
      <c r="F12" s="2"/>
      <c r="G12" s="14"/>
    </row>
    <row r="13" spans="2:7" ht="15.75">
      <c r="B13" s="3" t="s">
        <v>25</v>
      </c>
      <c r="C13" s="12" t="s">
        <v>26</v>
      </c>
      <c r="D13" s="2"/>
      <c r="E13" s="15" t="s">
        <v>27</v>
      </c>
      <c r="F13" s="16">
        <f>SUBTOTAL(101,'INOPHARM d.o.o.'!N7:N9)</f>
        <v>1</v>
      </c>
      <c r="G13" s="14"/>
    </row>
    <row r="14" spans="2:7" ht="15">
      <c r="B14" s="8"/>
      <c r="C14" s="9"/>
      <c r="D14" s="2"/>
      <c r="E14" s="9"/>
      <c r="F14" s="9"/>
      <c r="G14" s="14"/>
    </row>
    <row r="15" spans="2:7" ht="15">
      <c r="B15" s="3" t="s">
        <v>28</v>
      </c>
      <c r="C15" s="4" t="s">
        <v>29</v>
      </c>
      <c r="D15" s="2"/>
      <c r="E15" s="15" t="s">
        <v>30</v>
      </c>
      <c r="F15" s="12" t="s">
        <v>31</v>
      </c>
      <c r="G15" s="2"/>
    </row>
    <row r="16" spans="2:7" ht="15">
      <c r="B16" s="8"/>
      <c r="C16" s="9"/>
      <c r="D16" s="2"/>
      <c r="E16" s="2"/>
      <c r="F16" s="2"/>
      <c r="G16" s="2"/>
    </row>
    <row r="17" spans="2:5" ht="15">
      <c r="B17" s="3" t="s">
        <v>32</v>
      </c>
      <c r="C17" s="4" t="s">
        <v>42</v>
      </c>
      <c r="D17" s="2"/>
      <c r="E17" s="2"/>
    </row>
    <row r="18" spans="2:5" ht="15">
      <c r="B18" s="8"/>
      <c r="C18" s="9"/>
      <c r="D18" s="2"/>
      <c r="E18" s="2"/>
    </row>
    <row r="19" spans="2:3" ht="15">
      <c r="B19" s="3" t="s">
        <v>33</v>
      </c>
      <c r="C19" s="4" t="s">
        <v>34</v>
      </c>
    </row>
    <row r="20" spans="2:3" ht="15">
      <c r="B20" s="8"/>
      <c r="C20" s="9"/>
    </row>
    <row r="21" spans="2:3" ht="15">
      <c r="B21" s="3" t="s">
        <v>35</v>
      </c>
      <c r="C21" s="1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2016-04-11T10:52:39Z</cp:lastPrinted>
  <dcterms:created xsi:type="dcterms:W3CDTF">2013-07-24T11:49:32Z</dcterms:created>
  <dcterms:modified xsi:type="dcterms:W3CDTF">2017-07-05T09:20:05Z</dcterms:modified>
  <cp:category/>
  <cp:version/>
  <cp:contentType/>
  <cp:contentStatus/>
</cp:coreProperties>
</file>