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Stimulatori eritropoeze" sheetId="1" r:id="rId1"/>
  </sheets>
  <definedNames>
    <definedName name="_xlnm._FilterDatabase" localSheetId="0" hidden="1">'Stimulatori eritropoeze'!$N$2:$O$9</definedName>
  </definedNames>
  <calcPr fullCalcOnLoad="1"/>
</workbook>
</file>

<file path=xl/sharedStrings.xml><?xml version="1.0" encoding="utf-8"?>
<sst xmlns="http://schemas.openxmlformats.org/spreadsheetml/2006/main" count="107" uniqueCount="84">
  <si>
    <t>Partija</t>
  </si>
  <si>
    <t>JKL</t>
  </si>
  <si>
    <t>IZABRANI DOBAVLJAČ</t>
  </si>
  <si>
    <t>Jedinica mere</t>
  </si>
  <si>
    <t>ZAŠTIĆENI NAZIV LEKA</t>
  </si>
  <si>
    <t>PREDMET NABAVKE</t>
  </si>
  <si>
    <t>FARRMACEUTSKI OBLIK</t>
  </si>
  <si>
    <t>PROIZVOĐAČ</t>
  </si>
  <si>
    <t>PAKOVANJE I JAČINA LEKA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</si>
  <si>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</si>
  <si>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</si>
  <si>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</si>
  <si>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</si>
  <si>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</si>
  <si>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</si>
  <si>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</si>
  <si>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</si>
  <si>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</si>
  <si>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</si>
  <si>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</si>
  <si>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</si>
  <si>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</si>
  <si>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</si>
  <si>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</si>
  <si>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</si>
  <si>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</si>
  <si>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</si>
  <si>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</si>
  <si>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</si>
  <si>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</si>
  <si>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</si>
  <si>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</si>
  <si>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</si>
  <si>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0069152</t>
  </si>
  <si>
    <t>epoetin alfa za intravensku i subkutanu primenu</t>
  </si>
  <si>
    <t>EPREX</t>
  </si>
  <si>
    <t>CILAG AG,
Švajcarska</t>
  </si>
  <si>
    <t>rastvor za injekciju, špric</t>
  </si>
  <si>
    <t xml:space="preserve">2000 i.j. </t>
  </si>
  <si>
    <t>injekcioni špric</t>
  </si>
  <si>
    <t xml:space="preserve"> 0069165</t>
  </si>
  <si>
    <t>epoetin beta</t>
  </si>
  <si>
    <t>RECORMON</t>
  </si>
  <si>
    <t>ROCHE DIAGNOSTICS GMBH</t>
  </si>
  <si>
    <t>2000 i.j.</t>
  </si>
  <si>
    <t>0069227</t>
  </si>
  <si>
    <t>epoetin zeta</t>
  </si>
  <si>
    <t>EQRALYS</t>
  </si>
  <si>
    <t>Hemofarm</t>
  </si>
  <si>
    <t>0069939</t>
  </si>
  <si>
    <t>darbepoetin alfa</t>
  </si>
  <si>
    <t>ARANESP</t>
  </si>
  <si>
    <t>AMGEN EUROPE
B.V.</t>
  </si>
  <si>
    <t>rastvor za injekciju</t>
  </si>
  <si>
    <t>10 mcg</t>
  </si>
  <si>
    <t> 0069206</t>
  </si>
  <si>
    <t>metoksipolietilenglikol - epoetin beta</t>
  </si>
  <si>
    <t>MIRCERA</t>
  </si>
  <si>
    <t>rastvor za injekciju i/ili rastvor</t>
  </si>
  <si>
    <t>50 mcg</t>
  </si>
  <si>
    <t>0069205 </t>
  </si>
  <si>
    <t>za injekciju u napunjenom</t>
  </si>
  <si>
    <t>75 mcg</t>
  </si>
  <si>
    <t>0069145</t>
  </si>
  <si>
    <t>epoetin alfa za intravensku primenu</t>
  </si>
  <si>
    <t>BINOCRIT</t>
  </si>
  <si>
    <t>Sandoz GmbH
B.V.</t>
  </si>
  <si>
    <t>rastvor za injekciju u napunjenom injekcionom špricu</t>
  </si>
  <si>
    <t>Inpharm Co</t>
  </si>
  <si>
    <t>Roche</t>
  </si>
  <si>
    <t>Phoenix pharma</t>
  </si>
  <si>
    <t>PharmaSwiss</t>
  </si>
  <si>
    <t>Farmalogist</t>
  </si>
  <si>
    <t>Stimulatori eritropoeze</t>
  </si>
  <si>
    <t>404-1-110/15-4</t>
  </si>
  <si>
    <t>Oblikovana po partijama, centralizovana</t>
  </si>
  <si>
    <t>Otvoreni</t>
  </si>
  <si>
    <t>Dobra</t>
  </si>
  <si>
    <t>Klasičan sektor</t>
  </si>
  <si>
    <t>Najniža ponuđena cena</t>
  </si>
  <si>
    <t>STIMULATORI ERITROPOEZE - NOVE CENE</t>
  </si>
  <si>
    <t>NAPOMENA: Ovi podaci se direktno unose u aplikaciju za kvartalno izveštavanje Uprave za javne nabavke. Tabele služe kao alat kako biste došli do podataka koje do sada niste imali. Nemate nikakvu obavezu popunjavanja i slanja prema RFZO</t>
  </si>
  <si>
    <t>(sami birate poziciju u aplikaciji)</t>
  </si>
  <si>
    <t>(sami popunjavate u aplikaciji)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</si>
</sst>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4" fillId="0" borderId="0" xfId="0" applyFont="1" applyAlignment="1">
      <alignment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" fillId="0" borderId="10" xfId="57" applyNumberFormat="1" applyFont="1" applyFill="1" applyBorder="1" applyAlignment="1">
      <alignment horizontal="center" vertical="center" wrapText="1"/>
      <protection/>
    </xf>
    <xf numFmtId="4" fontId="4" fillId="4" borderId="10" xfId="57" applyNumberFormat="1" applyFont="1" applyFill="1" applyBorder="1" applyAlignment="1">
      <alignment horizontal="center" vertical="center" wrapText="1"/>
      <protection/>
    </xf>
    <xf numFmtId="0" fontId="44" fillId="35" borderId="10" xfId="0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2" fillId="35" borderId="10" xfId="57" applyNumberFormat="1" applyFont="1" applyFill="1" applyBorder="1" applyAlignment="1" applyProtection="1">
      <alignment horizontal="center" vertical="center" wrapText="1"/>
      <protection/>
    </xf>
    <xf numFmtId="0" fontId="2" fillId="35" borderId="10" xfId="57" applyNumberFormat="1" applyFont="1" applyFill="1" applyBorder="1" applyAlignment="1">
      <alignment horizontal="center" vertical="center" wrapText="1"/>
      <protection/>
    </xf>
    <xf numFmtId="49" fontId="0" fillId="35" borderId="10" xfId="0" applyNumberFormat="1" applyFont="1" applyFill="1" applyBorder="1" applyAlignment="1">
      <alignment horizontal="center" vertical="center"/>
    </xf>
    <xf numFmtId="49" fontId="44" fillId="35" borderId="10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44" fillId="7" borderId="10" xfId="0" applyFont="1" applyFill="1" applyBorder="1" applyAlignment="1">
      <alignment horizontal="center" vertical="center" wrapText="1"/>
    </xf>
    <xf numFmtId="3" fontId="2" fillId="7" borderId="10" xfId="56" applyNumberFormat="1" applyFont="1" applyFill="1" applyBorder="1" applyAlignment="1">
      <alignment horizontal="center" vertical="center" wrapText="1"/>
      <protection/>
    </xf>
    <xf numFmtId="4" fontId="4" fillId="2" borderId="10" xfId="57" applyNumberFormat="1" applyFont="1" applyFill="1" applyBorder="1" applyAlignment="1">
      <alignment horizontal="center" vertical="center" wrapText="1"/>
      <protection/>
    </xf>
    <xf numFmtId="0" fontId="1" fillId="35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" fontId="42" fillId="0" borderId="11" xfId="0" applyNumberFormat="1" applyFont="1" applyBorder="1" applyAlignment="1">
      <alignment vertical="center" wrapText="1"/>
    </xf>
    <xf numFmtId="4" fontId="42" fillId="0" borderId="12" xfId="0" applyNumberFormat="1" applyFont="1" applyBorder="1" applyAlignment="1">
      <alignment vertical="center" wrapText="1"/>
    </xf>
    <xf numFmtId="4" fontId="42" fillId="0" borderId="14" xfId="0" applyNumberFormat="1" applyFont="1" applyBorder="1" applyAlignment="1">
      <alignment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vertical="center" wrapText="1"/>
    </xf>
    <xf numFmtId="3" fontId="42" fillId="0" borderId="16" xfId="0" applyNumberFormat="1" applyFont="1" applyBorder="1" applyAlignment="1">
      <alignment vertical="center" wrapText="1"/>
    </xf>
    <xf numFmtId="3" fontId="42" fillId="0" borderId="13" xfId="0" applyNumberFormat="1" applyFont="1" applyBorder="1" applyAlignment="1">
      <alignment vertical="center" wrapText="1"/>
    </xf>
    <xf numFmtId="4" fontId="49" fillId="2" borderId="10" xfId="0" applyNumberFormat="1" applyFont="1" applyFill="1" applyBorder="1" applyAlignment="1">
      <alignment horizontal="center" vertical="center" wrapText="1"/>
    </xf>
    <xf numFmtId="4" fontId="42" fillId="36" borderId="15" xfId="0" applyNumberFormat="1" applyFont="1" applyFill="1" applyBorder="1" applyAlignment="1">
      <alignment horizontal="center" vertical="center" wrapText="1"/>
    </xf>
    <xf numFmtId="4" fontId="42" fillId="36" borderId="17" xfId="0" applyNumberFormat="1" applyFont="1" applyFill="1" applyBorder="1" applyAlignment="1">
      <alignment horizontal="center" vertical="center" wrapText="1"/>
    </xf>
    <xf numFmtId="4" fontId="42" fillId="36" borderId="14" xfId="0" applyNumberFormat="1" applyFont="1" applyFill="1" applyBorder="1" applyAlignment="1">
      <alignment horizontal="center" vertical="center" wrapText="1"/>
    </xf>
    <xf numFmtId="49" fontId="50" fillId="0" borderId="18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27" fillId="0" borderId="0" xfId="0" applyNumberFormat="1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pane ySplit="2" topLeftCell="A3" activePane="bottomLeft" state="frozen"/>
      <selection pane="topLeft" activeCell="C1" sqref="C1"/>
      <selection pane="bottomLeft" activeCell="F12" sqref="F12:F24"/>
    </sheetView>
  </sheetViews>
  <sheetFormatPr defaultColWidth="9.140625" defaultRowHeight="12.75"/>
  <cols>
    <col min="1" max="1" width="7.28125" style="6" customWidth="1"/>
    <col min="2" max="2" width="17.8515625" style="7" customWidth="1"/>
    <col min="3" max="3" width="21.57421875" style="8" customWidth="1"/>
    <col min="4" max="5" width="21.421875" style="9" customWidth="1"/>
    <col min="6" max="6" width="17.7109375" style="6" customWidth="1"/>
    <col min="7" max="7" width="20.57421875" style="9" customWidth="1"/>
    <col min="8" max="8" width="12.28125" style="9" customWidth="1"/>
    <col min="9" max="9" width="15.57421875" style="9" customWidth="1"/>
    <col min="10" max="10" width="17.140625" style="9" customWidth="1"/>
    <col min="11" max="11" width="15.28125" style="9" customWidth="1"/>
    <col min="12" max="12" width="18.8515625" style="9" customWidth="1"/>
    <col min="13" max="13" width="22.00390625" style="9" customWidth="1"/>
    <col min="14" max="14" width="20.8515625" style="6" customWidth="1"/>
    <col min="15" max="15" width="15.00390625" style="6" customWidth="1"/>
    <col min="16" max="16384" width="9.140625" style="6" customWidth="1"/>
  </cols>
  <sheetData>
    <row r="1" spans="1:15" ht="30" customHeight="1">
      <c r="A1" s="51" t="s">
        <v>80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s="8" customFormat="1" ht="47.25" customHeight="1">
      <c r="A2" s="2" t="s">
        <v>0</v>
      </c>
      <c r="B2" s="3" t="s">
        <v>1</v>
      </c>
      <c r="C2" s="4" t="s">
        <v>5</v>
      </c>
      <c r="D2" s="4" t="s">
        <v>4</v>
      </c>
      <c r="E2" s="14" t="s">
        <v>7</v>
      </c>
      <c r="F2" s="4" t="s">
        <v>6</v>
      </c>
      <c r="G2" s="41" t="s">
        <v>8</v>
      </c>
      <c r="H2" s="14" t="s">
        <v>3</v>
      </c>
      <c r="I2" s="42" t="s">
        <v>9</v>
      </c>
      <c r="J2" s="42" t="s">
        <v>13</v>
      </c>
      <c r="K2" s="14" t="s">
        <v>10</v>
      </c>
      <c r="L2" s="14" t="s">
        <v>12</v>
      </c>
      <c r="M2" s="14" t="s">
        <v>14</v>
      </c>
      <c r="N2" s="5" t="s">
        <v>2</v>
      </c>
      <c r="O2" s="5" t="s">
        <v>11</v>
      </c>
    </row>
    <row r="3" spans="1:15" ht="38.25">
      <c r="A3" s="29">
        <v>1</v>
      </c>
      <c r="B3" s="19" t="s">
        <v>33</v>
      </c>
      <c r="C3" s="20" t="s">
        <v>34</v>
      </c>
      <c r="D3" s="19" t="s">
        <v>35</v>
      </c>
      <c r="E3" s="19" t="s">
        <v>36</v>
      </c>
      <c r="F3" s="19" t="s">
        <v>37</v>
      </c>
      <c r="G3" s="21" t="s">
        <v>38</v>
      </c>
      <c r="H3" s="22" t="s">
        <v>39</v>
      </c>
      <c r="I3" s="18">
        <v>1101.962</v>
      </c>
      <c r="J3" s="47">
        <v>1117.91</v>
      </c>
      <c r="K3" s="17"/>
      <c r="L3" s="18">
        <f>K3*I3</f>
        <v>0</v>
      </c>
      <c r="M3" s="32">
        <f>K3*J3</f>
        <v>0</v>
      </c>
      <c r="N3" s="33" t="s">
        <v>68</v>
      </c>
      <c r="O3" s="1">
        <v>1</v>
      </c>
    </row>
    <row r="4" spans="1:15" ht="24">
      <c r="A4" s="29">
        <v>2</v>
      </c>
      <c r="B4" s="23" t="s">
        <v>40</v>
      </c>
      <c r="C4" s="19" t="s">
        <v>41</v>
      </c>
      <c r="D4" s="19" t="s">
        <v>42</v>
      </c>
      <c r="E4" s="19" t="s">
        <v>43</v>
      </c>
      <c r="F4" s="19" t="s">
        <v>37</v>
      </c>
      <c r="G4" s="21" t="s">
        <v>44</v>
      </c>
      <c r="H4" s="22" t="s">
        <v>39</v>
      </c>
      <c r="I4" s="18">
        <v>1130.91</v>
      </c>
      <c r="J4" s="47">
        <v>1159.97</v>
      </c>
      <c r="K4" s="17"/>
      <c r="L4" s="18">
        <f aca="true" t="shared" si="0" ref="L4:L9">K4*I4</f>
        <v>0</v>
      </c>
      <c r="M4" s="32">
        <f aca="true" t="shared" si="1" ref="M4:M9">K4*J4</f>
        <v>0</v>
      </c>
      <c r="N4" s="19" t="s">
        <v>69</v>
      </c>
      <c r="O4" s="1">
        <v>1</v>
      </c>
    </row>
    <row r="5" spans="1:15" ht="24">
      <c r="A5" s="30">
        <v>3</v>
      </c>
      <c r="B5" s="24" t="s">
        <v>45</v>
      </c>
      <c r="C5" s="25" t="s">
        <v>46</v>
      </c>
      <c r="D5" s="19" t="s">
        <v>47</v>
      </c>
      <c r="E5" s="19" t="s">
        <v>48</v>
      </c>
      <c r="F5" s="19" t="s">
        <v>37</v>
      </c>
      <c r="G5" s="21" t="s">
        <v>38</v>
      </c>
      <c r="H5" s="22" t="s">
        <v>39</v>
      </c>
      <c r="I5" s="18">
        <v>1067.911</v>
      </c>
      <c r="J5" s="47">
        <v>1043.68</v>
      </c>
      <c r="K5" s="17"/>
      <c r="L5" s="18">
        <f t="shared" si="0"/>
        <v>0</v>
      </c>
      <c r="M5" s="32">
        <f t="shared" si="1"/>
        <v>0</v>
      </c>
      <c r="N5" s="33" t="s">
        <v>70</v>
      </c>
      <c r="O5" s="1">
        <v>2</v>
      </c>
    </row>
    <row r="6" spans="1:15" ht="24">
      <c r="A6" s="29">
        <v>4</v>
      </c>
      <c r="B6" s="24" t="s">
        <v>49</v>
      </c>
      <c r="C6" s="20" t="s">
        <v>50</v>
      </c>
      <c r="D6" s="19" t="s">
        <v>51</v>
      </c>
      <c r="E6" s="19" t="s">
        <v>52</v>
      </c>
      <c r="F6" s="19" t="s">
        <v>53</v>
      </c>
      <c r="G6" s="21" t="s">
        <v>54</v>
      </c>
      <c r="H6" s="22" t="s">
        <v>39</v>
      </c>
      <c r="I6" s="18">
        <v>1167.236</v>
      </c>
      <c r="J6" s="47">
        <v>1189.81</v>
      </c>
      <c r="K6" s="17"/>
      <c r="L6" s="18">
        <f t="shared" si="0"/>
        <v>0</v>
      </c>
      <c r="M6" s="32">
        <f t="shared" si="1"/>
        <v>0</v>
      </c>
      <c r="N6" s="19" t="s">
        <v>71</v>
      </c>
      <c r="O6" s="1">
        <v>1</v>
      </c>
    </row>
    <row r="7" spans="1:15" ht="24">
      <c r="A7" s="31">
        <v>5</v>
      </c>
      <c r="B7" s="26" t="s">
        <v>55</v>
      </c>
      <c r="C7" s="27" t="s">
        <v>56</v>
      </c>
      <c r="D7" s="27" t="s">
        <v>57</v>
      </c>
      <c r="E7" s="28" t="s">
        <v>43</v>
      </c>
      <c r="F7" s="28" t="s">
        <v>58</v>
      </c>
      <c r="G7" s="28" t="s">
        <v>59</v>
      </c>
      <c r="H7" s="28" t="s">
        <v>39</v>
      </c>
      <c r="I7" s="18">
        <v>8334.5</v>
      </c>
      <c r="J7" s="47">
        <v>8511.19</v>
      </c>
      <c r="K7" s="17"/>
      <c r="L7" s="18">
        <f t="shared" si="0"/>
        <v>0</v>
      </c>
      <c r="M7" s="32">
        <f t="shared" si="1"/>
        <v>0</v>
      </c>
      <c r="N7" s="19" t="s">
        <v>69</v>
      </c>
      <c r="O7" s="1">
        <v>1</v>
      </c>
    </row>
    <row r="8" spans="1:15" ht="24">
      <c r="A8" s="31">
        <v>5</v>
      </c>
      <c r="B8" s="26" t="s">
        <v>60</v>
      </c>
      <c r="C8" s="27" t="s">
        <v>56</v>
      </c>
      <c r="D8" s="27" t="s">
        <v>57</v>
      </c>
      <c r="E8" s="28" t="s">
        <v>43</v>
      </c>
      <c r="F8" s="28" t="s">
        <v>61</v>
      </c>
      <c r="G8" s="28" t="s">
        <v>62</v>
      </c>
      <c r="H8" s="28" t="s">
        <v>39</v>
      </c>
      <c r="I8" s="18">
        <v>12501.75</v>
      </c>
      <c r="J8" s="47">
        <v>12736.78</v>
      </c>
      <c r="K8" s="17"/>
      <c r="L8" s="18">
        <f t="shared" si="0"/>
        <v>0</v>
      </c>
      <c r="M8" s="32">
        <f t="shared" si="1"/>
        <v>0</v>
      </c>
      <c r="N8" s="19" t="s">
        <v>69</v>
      </c>
      <c r="O8" s="1">
        <v>1</v>
      </c>
    </row>
    <row r="9" spans="1:15" ht="36">
      <c r="A9" s="29">
        <v>6</v>
      </c>
      <c r="B9" s="20" t="s">
        <v>63</v>
      </c>
      <c r="C9" s="19" t="s">
        <v>64</v>
      </c>
      <c r="D9" s="19" t="s">
        <v>65</v>
      </c>
      <c r="E9" s="19" t="s">
        <v>66</v>
      </c>
      <c r="F9" s="19" t="s">
        <v>67</v>
      </c>
      <c r="G9" s="21" t="s">
        <v>44</v>
      </c>
      <c r="H9" s="22" t="s">
        <v>39</v>
      </c>
      <c r="I9" s="18">
        <v>791.65</v>
      </c>
      <c r="J9" s="47">
        <v>802.93</v>
      </c>
      <c r="K9" s="17"/>
      <c r="L9" s="18">
        <f t="shared" si="0"/>
        <v>0</v>
      </c>
      <c r="M9" s="32">
        <f t="shared" si="1"/>
        <v>0</v>
      </c>
      <c r="N9" s="33" t="s">
        <v>72</v>
      </c>
      <c r="O9" s="1">
        <v>1</v>
      </c>
    </row>
    <row r="10" spans="1:13" ht="13.5" thickBot="1">
      <c r="A10" s="11"/>
      <c r="B10" s="11"/>
      <c r="C10" s="11"/>
      <c r="D10" s="11"/>
      <c r="E10" s="11"/>
      <c r="F10" s="11"/>
      <c r="G10" s="11"/>
      <c r="H10" s="11"/>
      <c r="I10" s="11"/>
      <c r="J10" s="6"/>
      <c r="K10" s="12"/>
      <c r="L10" s="13"/>
      <c r="M10" s="13"/>
    </row>
    <row r="11" spans="1:14" ht="24.75" thickBot="1">
      <c r="A11" s="11"/>
      <c r="F11" s="11"/>
      <c r="G11" s="11"/>
      <c r="H11" s="11"/>
      <c r="I11" s="11"/>
      <c r="J11" s="11"/>
      <c r="K11" s="12"/>
      <c r="L11" s="34" t="s">
        <v>12</v>
      </c>
      <c r="M11" s="35" t="s">
        <v>14</v>
      </c>
      <c r="N11" s="36" t="s">
        <v>15</v>
      </c>
    </row>
    <row r="12" spans="2:14" ht="21" customHeight="1" thickBot="1">
      <c r="B12" s="14" t="s">
        <v>16</v>
      </c>
      <c r="C12" s="10" t="s">
        <v>74</v>
      </c>
      <c r="E12" s="14" t="s">
        <v>26</v>
      </c>
      <c r="F12" s="40" t="s">
        <v>82</v>
      </c>
      <c r="L12" s="37">
        <f>SUBTOTAL(9,L3:L9)</f>
        <v>0</v>
      </c>
      <c r="M12" s="38">
        <f>SUBTOTAL(9,M3:M9)</f>
        <v>0</v>
      </c>
      <c r="N12" s="39">
        <f>M12*1.1</f>
        <v>0</v>
      </c>
    </row>
    <row r="13" spans="2:14" ht="21" customHeight="1" thickBot="1">
      <c r="B13" s="9"/>
      <c r="C13" s="9"/>
      <c r="F13" s="9"/>
      <c r="L13" s="48" t="s">
        <v>25</v>
      </c>
      <c r="M13" s="49"/>
      <c r="N13" s="50"/>
    </row>
    <row r="14" spans="2:14" ht="28.5" customHeight="1" thickBot="1">
      <c r="B14" s="14" t="s">
        <v>17</v>
      </c>
      <c r="C14" s="15" t="s">
        <v>75</v>
      </c>
      <c r="E14" s="14" t="s">
        <v>27</v>
      </c>
      <c r="F14" s="40" t="s">
        <v>83</v>
      </c>
      <c r="L14" s="44">
        <f>L12/1000</f>
        <v>0</v>
      </c>
      <c r="M14" s="45">
        <f>M12/1000</f>
        <v>0</v>
      </c>
      <c r="N14" s="46">
        <f>N12/1000</f>
        <v>0</v>
      </c>
    </row>
    <row r="15" spans="2:6" ht="12.75">
      <c r="B15" s="9"/>
      <c r="C15" s="9"/>
      <c r="F15" s="9"/>
    </row>
    <row r="16" spans="2:6" ht="25.5">
      <c r="B16" s="14" t="s">
        <v>19</v>
      </c>
      <c r="C16" s="15" t="s">
        <v>76</v>
      </c>
      <c r="E16" s="14" t="s">
        <v>28</v>
      </c>
      <c r="F16" s="40" t="s">
        <v>83</v>
      </c>
    </row>
    <row r="17" spans="2:6" ht="12.75">
      <c r="B17" s="9"/>
      <c r="C17" s="9"/>
      <c r="F17" s="9"/>
    </row>
    <row r="18" spans="2:13" ht="25.5">
      <c r="B18" s="14" t="s">
        <v>18</v>
      </c>
      <c r="C18" s="15" t="s">
        <v>77</v>
      </c>
      <c r="E18" s="14" t="s">
        <v>30</v>
      </c>
      <c r="F18" s="40" t="s">
        <v>83</v>
      </c>
      <c r="L18" s="14" t="s">
        <v>23</v>
      </c>
      <c r="M18" s="43">
        <f>SUBTOTAL(101,O3:O9)</f>
        <v>1.1428571428571428</v>
      </c>
    </row>
    <row r="19" spans="2:6" ht="12.75">
      <c r="B19" s="9"/>
      <c r="C19" s="9"/>
      <c r="F19" s="9"/>
    </row>
    <row r="20" spans="2:13" ht="25.5">
      <c r="B20" s="14" t="s">
        <v>20</v>
      </c>
      <c r="C20" s="10" t="s">
        <v>78</v>
      </c>
      <c r="E20" s="14" t="s">
        <v>29</v>
      </c>
      <c r="F20" s="40" t="s">
        <v>83</v>
      </c>
      <c r="L20" s="14" t="s">
        <v>24</v>
      </c>
      <c r="M20" s="19" t="s">
        <v>79</v>
      </c>
    </row>
    <row r="21" spans="2:6" ht="12.75">
      <c r="B21" s="9"/>
      <c r="C21" s="9"/>
      <c r="F21" s="9"/>
    </row>
    <row r="22" spans="2:6" ht="25.5">
      <c r="B22" s="14" t="s">
        <v>21</v>
      </c>
      <c r="C22" s="10" t="s">
        <v>73</v>
      </c>
      <c r="E22" s="14" t="s">
        <v>31</v>
      </c>
      <c r="F22" s="40" t="s">
        <v>83</v>
      </c>
    </row>
    <row r="23" spans="2:6" ht="12.75">
      <c r="B23" s="9"/>
      <c r="C23" s="9"/>
      <c r="F23" s="9"/>
    </row>
    <row r="24" spans="2:6" ht="25.5">
      <c r="B24" s="14" t="s">
        <v>22</v>
      </c>
      <c r="C24" s="16">
        <v>33600000</v>
      </c>
      <c r="E24" s="14" t="s">
        <v>32</v>
      </c>
      <c r="F24" s="40" t="s">
        <v>83</v>
      </c>
    </row>
    <row r="27" ht="14.25">
      <c r="B27" s="53" t="s">
        <v>81</v>
      </c>
    </row>
  </sheetData>
  <sheetProtection/>
  <autoFilter ref="N2:O9"/>
  <mergeCells count="2">
    <mergeCell ref="L13:N13"/>
    <mergeCell ref="A1:O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2015-09-29T07:02:52Z</dcterms:modified>
  <cp:category/>
  <cp:version/>
  <cp:contentType/>
  <cp:contentStatus/>
</cp:coreProperties>
</file>