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ejsmejkeri" sheetId="1" r:id="rId1"/>
  </sheets>
  <definedNames>
    <definedName name="_xlnm._FilterDatabase" localSheetId="0" hidden="1">'Pejsmejkeri'!$A$2:$N$47</definedName>
  </definedNames>
  <calcPr fullCalcOnLoad="1"/>
</workbook>
</file>

<file path=xl/sharedStrings.xml><?xml version="1.0" encoding="utf-8"?>
<sst xmlns="http://schemas.openxmlformats.org/spreadsheetml/2006/main" count="359" uniqueCount="206">
  <si>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</si>
  <si>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</si>
  <si>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</si>
  <si>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</si>
  <si>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</si>
  <si>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</si>
  <si>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</si>
  <si>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</si>
  <si>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</si>
  <si>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</si>
  <si>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</si>
  <si>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</si>
  <si>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</si>
  <si>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</si>
  <si>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</si>
  <si>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</si>
  <si>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</si>
  <si>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</si>
  <si>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</si>
  <si>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</si>
  <si>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</si>
  <si>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</si>
  <si>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</si>
  <si>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</si>
  <si>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</si>
  <si>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</si>
  <si>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</si>
  <si>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</si>
  <si>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</si>
  <si>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</si>
  <si>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</si>
  <si>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</si>
  <si>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</si>
  <si>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Najniža ponuđena cena</t>
  </si>
  <si>
    <t>PM150001</t>
  </si>
  <si>
    <t xml:space="preserve">Jednokomorski pejsmejker sa frekvetnom adaptacijom (VVIR) </t>
  </si>
  <si>
    <t xml:space="preserve">Sensia IPG/Pejsmejker </t>
  </si>
  <si>
    <t>MEDTRONIC</t>
  </si>
  <si>
    <t>SESR01</t>
  </si>
  <si>
    <t>PM150030</t>
  </si>
  <si>
    <t>Elektroda bipolarna, konekcije IS-1 pasivne ili aktivne fiksacije prava ili "J"-krivina</t>
  </si>
  <si>
    <t>CapSureFix Novus MRI SureScan Lead/Elektroda za pejsmejker, sa steroidom</t>
  </si>
  <si>
    <t xml:space="preserve">4092,MRI 5076 </t>
  </si>
  <si>
    <t>PM150002</t>
  </si>
  <si>
    <t xml:space="preserve">Dvokomorski pejsmejker sa frekventnom adaptacijom (DDDR) </t>
  </si>
  <si>
    <t>Endurity/Pejsmejker</t>
  </si>
  <si>
    <t>ST.JUDE MEDICAL</t>
  </si>
  <si>
    <t>PM21xx</t>
  </si>
  <si>
    <t>PM150031</t>
  </si>
  <si>
    <t>Elektrodа bipolarnа, konekcije IS-1 pasivne ili aktivne fiksacije, prava ili "J"-krivina</t>
  </si>
  <si>
    <t>Isoflex,Tendril/Elektroda za pejsmejker</t>
  </si>
  <si>
    <t>194x, xx8xTC</t>
  </si>
  <si>
    <t>PM150003</t>
  </si>
  <si>
    <t xml:space="preserve">»Single pass« pejsmejker sa frekventnom adaptacijom (VDDR) </t>
  </si>
  <si>
    <t>Effecta IPG family/Pejsmejker</t>
  </si>
  <si>
    <t>BIOTRONIK SE&amp;Co.KG</t>
  </si>
  <si>
    <t>371 199</t>
  </si>
  <si>
    <t>PM150045</t>
  </si>
  <si>
    <t>Elektroda »single pass«</t>
  </si>
  <si>
    <t>Solox SLX/Elektroda za pejsmejker</t>
  </si>
  <si>
    <t>124 54x, 333 90x</t>
  </si>
  <si>
    <t>PM150004</t>
  </si>
  <si>
    <t xml:space="preserve">Resinhronizacioni pejsmejker (CRT-p) </t>
  </si>
  <si>
    <t>Allure/Pejsmejker</t>
  </si>
  <si>
    <t>PM3xxx</t>
  </si>
  <si>
    <t xml:space="preserve"> Elektrodа bipolarnа, konekcije IS-1 pasivne ili aktivne fiksacije, prava ili "J"-krivina  </t>
  </si>
  <si>
    <t>Isoflex,Tendil/Elektroda za pejsmejker</t>
  </si>
  <si>
    <t>PM150032</t>
  </si>
  <si>
    <t>Elektrodа za koronarni sinus unipolarna ili bipolarna (različitih oblika vrha)</t>
  </si>
  <si>
    <t>Quickflex,Quartet/Elektroda za pejsmejker</t>
  </si>
  <si>
    <t>1x5xT, 1458Q</t>
  </si>
  <si>
    <t>PM150005</t>
  </si>
  <si>
    <t>Etrinsa/Pejsmejker</t>
  </si>
  <si>
    <t>PM150006</t>
  </si>
  <si>
    <t xml:space="preserve">Resinhronizacioni pejsmejker sa defibrilacionom funkcijom (CRT-D) </t>
  </si>
  <si>
    <t>Quadra Assura MP,Promote+/Defibrilator, kardioverter, implantibilni</t>
  </si>
  <si>
    <t>CD3211-36, CD33xx-40C, CD33xx-40QC</t>
  </si>
  <si>
    <t xml:space="preserve">Elektroda bipolarna, konekcije IS-1 pasivne ili aktivne fiksacije, prava ili "J"-krivina </t>
  </si>
  <si>
    <t>Elektroda za koronarni sinus unipolarna ili bipolarna (različitih oblika vrha)</t>
  </si>
  <si>
    <t>Quickflex, Quartet/Elektroda za pejsmejker</t>
  </si>
  <si>
    <t>PM150033</t>
  </si>
  <si>
    <t>HV elektroda aktivne ili pasivne fiksacije ''single coil'' ili ''dual coil''</t>
  </si>
  <si>
    <t>Durata/Elektroda za defibrilator, sa steroidom</t>
  </si>
  <si>
    <t>71xx, 71xxQ</t>
  </si>
  <si>
    <t>PM150007</t>
  </si>
  <si>
    <t>Jednokomorski implantabilni kardioverter defibrilator (ICD-VR)</t>
  </si>
  <si>
    <t>Protecta VR/Defibrilator</t>
  </si>
  <si>
    <t>D364VRG</t>
  </si>
  <si>
    <t>PM150034</t>
  </si>
  <si>
    <t>Sprint Quattro Secure Lead S/Elektroda za defibrilator, implantabilna</t>
  </si>
  <si>
    <t>69xx</t>
  </si>
  <si>
    <t>PM150008</t>
  </si>
  <si>
    <t>Jednokomorski implantabilni kardioverter defibrilator (ICD-VR) za osobe astenične konstitucije</t>
  </si>
  <si>
    <t>INOGEN/Defibrilator</t>
  </si>
  <si>
    <t>Cardiac Pacemakers Incorporated, a wholly owned subsidiary of Guidant Corporation, a wholly owned subsidiary of Boston Scientific Corporation</t>
  </si>
  <si>
    <t>D011</t>
  </si>
  <si>
    <t>PM150035</t>
  </si>
  <si>
    <t xml:space="preserve">1 HV elektroda aktivne ili pasivne fiksacije ''single-coil'' ili ''dual-coil'' </t>
  </si>
  <si>
    <t>ENDOTAK RELIANCE Implatantable cardioversion/defibrilator pace/sense leads/Elektroda za defibrilator</t>
  </si>
  <si>
    <t>01xx</t>
  </si>
  <si>
    <t>PM150009</t>
  </si>
  <si>
    <t>Dvokomorski implantabilni kardioverter defibrilator (ICD-DR)</t>
  </si>
  <si>
    <t>ORIGEN/Defibrilator</t>
  </si>
  <si>
    <t>D003</t>
  </si>
  <si>
    <t>PM150036</t>
  </si>
  <si>
    <t>Elektroda bipolarna, konekcije IS-1 pasivne ili aktivne fiksacije, prava ili "J"-krivina</t>
  </si>
  <si>
    <t>Fineline II Sterox Bipolar Implantable Cardiac Pacing Lead/Elektroda za pejsmejker</t>
  </si>
  <si>
    <t>44xx</t>
  </si>
  <si>
    <t>PM150010</t>
  </si>
  <si>
    <t xml:space="preserve">Iforia Implatantable Cardioverter/Defibrilator </t>
  </si>
  <si>
    <t xml:space="preserve">3xx xxx </t>
  </si>
  <si>
    <t>PM150037</t>
  </si>
  <si>
    <t>Linox smart ProMRI/Elektroda za defibrilator, sa steroidom</t>
  </si>
  <si>
    <t>PM150038</t>
  </si>
  <si>
    <t>Selox ST/Selox JT/Safio S MRI/Elektrode za pejsmejker, bipolarna, pasivna</t>
  </si>
  <si>
    <t>PM150011</t>
  </si>
  <si>
    <t>Dijagnostički implantabilni »loop rekorder«</t>
  </si>
  <si>
    <t>SJM Confirm Implantable Cardiac Monitor/Monitor srčane funkcije, implantabilni</t>
  </si>
  <si>
    <t>DM210x</t>
  </si>
  <si>
    <t>PM150039</t>
  </si>
  <si>
    <t>Elektroda za koronarni sinus bipolarna</t>
  </si>
  <si>
    <t>Attain Ability Lead/Elektroda za pejsmejker</t>
  </si>
  <si>
    <t>4x96</t>
  </si>
  <si>
    <t>PM150040</t>
  </si>
  <si>
    <t>Elektroda aktivne fiksacije za vene koronarnog sinusa većeg lumena</t>
  </si>
  <si>
    <t>Attain StarFix Lead/Elektroda za pejsmejker</t>
  </si>
  <si>
    <t>PM150041</t>
  </si>
  <si>
    <t>Epikardijalna elektroda (unipolarna ili bipolarna)</t>
  </si>
  <si>
    <t>CapSure Epicardial Leads/Elektroda za pejsmejker</t>
  </si>
  <si>
    <t>496x</t>
  </si>
  <si>
    <t>BKT15026</t>
  </si>
  <si>
    <t>Uvodnik (set) za standardne pejsmejker elektrode i/ili HV elektrode (veličina 6,7,8,9  i 10 Fr)</t>
  </si>
  <si>
    <t>Classic Sheath Splittable Hemostatic Introducer System/Kateter uvodnik</t>
  </si>
  <si>
    <t>MERIT MEDICAL SYSTEMS, SAD</t>
  </si>
  <si>
    <t>CLS-xxxx</t>
  </si>
  <si>
    <t>BKT15027</t>
  </si>
  <si>
    <t>Uvodnik za koronarni sinus sa »preformiranim vrhom« uz žicu-vodič za ovaj uvodnik</t>
  </si>
  <si>
    <t>ACUITY Pro Guide Catheter,Starter Guidewire/Kateter vodič,vaskularni,žica vodič</t>
  </si>
  <si>
    <t>Boston Scientific Corporation</t>
  </si>
  <si>
    <t>81xx,M001491181</t>
  </si>
  <si>
    <t>BKT15028</t>
  </si>
  <si>
    <t>Kateter EPS za koronarni sinus sa deflektabilnim vrhom</t>
  </si>
  <si>
    <t>Dynamic Tip steerable electrode Catheter/Kateter,elektrofiziološki,dijagnostički</t>
  </si>
  <si>
    <t>Bard Electrophysiology  A Division of C.R. Bard Inc.</t>
  </si>
  <si>
    <t>6DYNTP001</t>
  </si>
  <si>
    <t>BKT15029</t>
  </si>
  <si>
    <t>Subselektorni kateter za koronarni sinus</t>
  </si>
  <si>
    <t>Worley Advanced Lateral Vein Introducer/Kateter,uvodnik</t>
  </si>
  <si>
    <t>WORLVI-75-5-62-07-XX</t>
  </si>
  <si>
    <t>BKT15030</t>
  </si>
  <si>
    <t>Balon kateter za venogram koronarnog sinusa</t>
  </si>
  <si>
    <t>Balloon Catheter/Balon kateter,koronarni</t>
  </si>
  <si>
    <t>BKT15031</t>
  </si>
  <si>
    <t>Žica, vodič, »over the wire« za elektrodu za koronarni sinus</t>
  </si>
  <si>
    <t>Choice PT Guidewire/Žica vodič</t>
  </si>
  <si>
    <t>H749 121xxxx 2, H749 121xxxx J2</t>
  </si>
  <si>
    <t>PM150012</t>
  </si>
  <si>
    <t>Adapter za  konekciju sa 5 mm na IS-1</t>
  </si>
  <si>
    <t xml:space="preserve">Adapter for implantable pacing leads/Adapter za pejsing elektrodu </t>
  </si>
  <si>
    <t>Medtronic -  Osypka</t>
  </si>
  <si>
    <t>VM17</t>
  </si>
  <si>
    <t>PM150013</t>
  </si>
  <si>
    <t>Jednokomorski pejsmejker sa frekvetnom adaptacijom (VVIR) sa zaštitom od magnetne rezonance</t>
  </si>
  <si>
    <t>394 983</t>
  </si>
  <si>
    <t>PM150042</t>
  </si>
  <si>
    <t>Elektroda bipolarna, konekcije IS-1 pasivne ili aktivne fiksacije, prava ili "J"-krivina ) sa zaštitom od magnetne rezonance</t>
  </si>
  <si>
    <t>Implantable Bipolar Endocardial lead, Solia/Elektroda za pejsmejker,bipolarna</t>
  </si>
  <si>
    <t>377 17x,377 18x</t>
  </si>
  <si>
    <t>PM150014</t>
  </si>
  <si>
    <t>Dvokomorski pejsmejker sa frekventnom adaptacijom (DDDR) sa zaštitom od magnetne rezonance</t>
  </si>
  <si>
    <t xml:space="preserve"> 394 981</t>
  </si>
  <si>
    <t>Elektrode bipolarne, konekcije IS-1 pasivne ili aktivne fiksacije, prava ili "J"-krivina sa zaštitom od magnetne rezonance</t>
  </si>
  <si>
    <t>PM150015</t>
  </si>
  <si>
    <t>Dvokomorski pejsmejker sa frekventnom adaptacijom (DDDR) sa posebnim terapijom za vazovagalne sinkope</t>
  </si>
  <si>
    <t>Assurity/Pejsmejker</t>
  </si>
  <si>
    <t>Elektrode bipolarne, konekcije IS-1 pasivne ili aktivne fiksacije, prava ili "J"-krivina</t>
  </si>
  <si>
    <t>194x ,xx8xTC</t>
  </si>
  <si>
    <t>PM150016</t>
  </si>
  <si>
    <t>Jednokomorski pejsmejker sa frekventnom adaptacijom (SSIR) za decu telesne mase ispod 10kg</t>
  </si>
  <si>
    <t>Microny II SR+/Pejsmejker</t>
  </si>
  <si>
    <t>2525T</t>
  </si>
  <si>
    <t>PM150017</t>
  </si>
  <si>
    <t>Dvokomorski pejsmejker sa frekventnom adaptacijom (DDDR) za decu telesne mase ispod 30 kg</t>
  </si>
  <si>
    <t>Adapta IPG/Pejsmejker</t>
  </si>
  <si>
    <t xml:space="preserve"> ADDRS1</t>
  </si>
  <si>
    <t>PM150043</t>
  </si>
  <si>
    <t>Elektroda konekcije IS-1 pasivne fiksacije, unipolarna, promera od 1.2 mm (za decu)</t>
  </si>
  <si>
    <t>CapSure Sense Lead/Elektroda za pejsmejker</t>
  </si>
  <si>
    <t>PM150044</t>
  </si>
  <si>
    <t>Elektroda konekcije IS-1 aktivne fiksacije, bipolarna sa poliuretanskim omotačem (za decu)</t>
  </si>
  <si>
    <t>CapSureFix Novus Lead/Elektroda za pejsmejker</t>
  </si>
  <si>
    <t>BIMED</t>
  </si>
  <si>
    <t>GOSPER</t>
  </si>
  <si>
    <t>HERMES SYSTEM</t>
  </si>
  <si>
    <t>VICOR</t>
  </si>
  <si>
    <t>APTUS</t>
  </si>
  <si>
    <t>404-1-110/15-39</t>
  </si>
  <si>
    <t>Pejsmejkeri, elektrode i implantabilni defribilatori i prateći potrošni materijal</t>
  </si>
  <si>
    <t>PEJSMEJKERI, ELEKTRODE I IMPLANTABILNI DEFRIBILATORI I PRATEĆI POTROŠNI MATERIJAL</t>
  </si>
  <si>
    <t>Oblikovana po partijama, centralizovana</t>
  </si>
  <si>
    <t>Otvoreni</t>
  </si>
  <si>
    <t>Dobra</t>
  </si>
  <si>
    <t>Klasičan sektor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</si>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</sst>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_);_(&quot;$&quot;* \(#,##0.00\);_(&quot;$&quot;* &quot;-&quot;??_);_(@_)"/>
    <numFmt numFmtId="171" formatCode="_(\$* #,##0.00_);_(\$* \(#,##0.00\);_(\$* \-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8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170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171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170" fontId="4" fillId="35" borderId="16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2" fontId="4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4" fillId="35" borderId="16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vertical="center" wrapText="1"/>
    </xf>
    <xf numFmtId="4" fontId="43" fillId="0" borderId="19" xfId="0" applyNumberFormat="1" applyFont="1" applyBorder="1" applyAlignment="1">
      <alignment vertical="center" wrapText="1"/>
    </xf>
    <xf numFmtId="4" fontId="43" fillId="0" borderId="20" xfId="0" applyNumberFormat="1" applyFont="1" applyBorder="1" applyAlignment="1">
      <alignment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4" fontId="43" fillId="36" borderId="26" xfId="0" applyNumberFormat="1" applyFont="1" applyFill="1" applyBorder="1" applyAlignment="1">
      <alignment horizontal="center" vertical="center" wrapText="1"/>
    </xf>
    <xf numFmtId="4" fontId="43" fillId="36" borderId="30" xfId="0" applyNumberFormat="1" applyFont="1" applyFill="1" applyBorder="1" applyAlignment="1">
      <alignment horizontal="center" vertical="center" wrapText="1"/>
    </xf>
    <xf numFmtId="4" fontId="43" fillId="36" borderId="28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pane ySplit="2" topLeftCell="A48" activePane="bottomLeft" state="frozen"/>
      <selection pane="topLeft" activeCell="A1" sqref="A1"/>
      <selection pane="bottomLeft" activeCell="B65" sqref="B65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20.00390625" style="0" customWidth="1"/>
    <col min="10" max="10" width="15.28125" style="0" customWidth="1"/>
    <col min="11" max="11" width="18.8515625" style="0" customWidth="1"/>
    <col min="12" max="12" width="20.00390625" style="0" customWidth="1"/>
    <col min="13" max="13" width="20.8515625" style="0" customWidth="1"/>
    <col min="14" max="14" width="15.00390625" style="0" customWidth="1"/>
  </cols>
  <sheetData>
    <row r="1" spans="1:14" ht="26.25">
      <c r="A1" s="60" t="s">
        <v>198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38.25">
      <c r="A2" s="2" t="s">
        <v>0</v>
      </c>
      <c r="B2" s="3" t="s">
        <v>29</v>
      </c>
      <c r="C2" s="4" t="s">
        <v>3</v>
      </c>
      <c r="D2" s="6" t="s">
        <v>30</v>
      </c>
      <c r="E2" s="11" t="s">
        <v>4</v>
      </c>
      <c r="F2" s="4" t="s">
        <v>31</v>
      </c>
      <c r="G2" s="11" t="s">
        <v>2</v>
      </c>
      <c r="H2" s="54" t="s">
        <v>5</v>
      </c>
      <c r="I2" s="54" t="s">
        <v>9</v>
      </c>
      <c r="J2" s="11" t="s">
        <v>6</v>
      </c>
      <c r="K2" s="11" t="s">
        <v>8</v>
      </c>
      <c r="L2" s="11" t="s">
        <v>10</v>
      </c>
      <c r="M2" s="5" t="s">
        <v>1</v>
      </c>
      <c r="N2" s="5" t="s">
        <v>7</v>
      </c>
    </row>
    <row r="3" spans="1:14" ht="25.5">
      <c r="A3" s="40">
        <v>1</v>
      </c>
      <c r="B3" s="21" t="s">
        <v>34</v>
      </c>
      <c r="C3" s="22" t="s">
        <v>35</v>
      </c>
      <c r="D3" s="23" t="s">
        <v>36</v>
      </c>
      <c r="E3" s="24" t="s">
        <v>37</v>
      </c>
      <c r="F3" s="25" t="s">
        <v>38</v>
      </c>
      <c r="G3" s="26" t="s">
        <v>32</v>
      </c>
      <c r="H3" s="20">
        <v>44500</v>
      </c>
      <c r="I3" s="55">
        <v>44500</v>
      </c>
      <c r="J3" s="19"/>
      <c r="K3" s="20">
        <f>J3*H3</f>
        <v>0</v>
      </c>
      <c r="L3" s="43">
        <f>J3*I3</f>
        <v>0</v>
      </c>
      <c r="M3" s="27" t="s">
        <v>191</v>
      </c>
      <c r="N3" s="1">
        <v>3</v>
      </c>
    </row>
    <row r="4" spans="1:14" ht="38.25">
      <c r="A4" s="40">
        <v>1</v>
      </c>
      <c r="B4" s="21" t="s">
        <v>39</v>
      </c>
      <c r="C4" s="22" t="s">
        <v>40</v>
      </c>
      <c r="D4" s="23" t="s">
        <v>41</v>
      </c>
      <c r="E4" s="24" t="s">
        <v>37</v>
      </c>
      <c r="F4" s="25" t="s">
        <v>42</v>
      </c>
      <c r="G4" s="26" t="s">
        <v>32</v>
      </c>
      <c r="H4" s="20">
        <v>15150</v>
      </c>
      <c r="I4" s="55">
        <v>15150</v>
      </c>
      <c r="J4" s="19"/>
      <c r="K4" s="20">
        <f aca="true" t="shared" si="0" ref="K4:K47">J4*H4</f>
        <v>0</v>
      </c>
      <c r="L4" s="43">
        <f aca="true" t="shared" si="1" ref="L4:L47">J4*I4</f>
        <v>0</v>
      </c>
      <c r="M4" s="27" t="s">
        <v>191</v>
      </c>
      <c r="N4" s="1">
        <v>3</v>
      </c>
    </row>
    <row r="5" spans="1:14" ht="25.5">
      <c r="A5" s="40">
        <v>2</v>
      </c>
      <c r="B5" s="21" t="s">
        <v>43</v>
      </c>
      <c r="C5" s="22" t="s">
        <v>44</v>
      </c>
      <c r="D5" s="27" t="s">
        <v>45</v>
      </c>
      <c r="E5" s="28" t="s">
        <v>46</v>
      </c>
      <c r="F5" s="25" t="s">
        <v>47</v>
      </c>
      <c r="G5" s="26" t="s">
        <v>32</v>
      </c>
      <c r="H5" s="20">
        <v>56900</v>
      </c>
      <c r="I5" s="55">
        <v>59690</v>
      </c>
      <c r="J5" s="19"/>
      <c r="K5" s="20">
        <f t="shared" si="0"/>
        <v>0</v>
      </c>
      <c r="L5" s="43">
        <f t="shared" si="1"/>
        <v>0</v>
      </c>
      <c r="M5" s="44" t="s">
        <v>192</v>
      </c>
      <c r="N5" s="1">
        <v>3</v>
      </c>
    </row>
    <row r="6" spans="1:14" ht="38.25">
      <c r="A6" s="40">
        <v>2</v>
      </c>
      <c r="B6" s="21" t="s">
        <v>48</v>
      </c>
      <c r="C6" s="22" t="s">
        <v>49</v>
      </c>
      <c r="D6" s="27" t="s">
        <v>50</v>
      </c>
      <c r="E6" s="28" t="s">
        <v>46</v>
      </c>
      <c r="F6" s="29" t="s">
        <v>51</v>
      </c>
      <c r="G6" s="26" t="s">
        <v>32</v>
      </c>
      <c r="H6" s="20">
        <v>15150</v>
      </c>
      <c r="I6" s="55">
        <v>15150</v>
      </c>
      <c r="J6" s="19"/>
      <c r="K6" s="20">
        <f t="shared" si="0"/>
        <v>0</v>
      </c>
      <c r="L6" s="43">
        <f t="shared" si="1"/>
        <v>0</v>
      </c>
      <c r="M6" s="44" t="s">
        <v>192</v>
      </c>
      <c r="N6" s="1">
        <v>3</v>
      </c>
    </row>
    <row r="7" spans="1:14" ht="25.5">
      <c r="A7" s="40">
        <v>3</v>
      </c>
      <c r="B7" s="21" t="s">
        <v>52</v>
      </c>
      <c r="C7" s="22" t="s">
        <v>53</v>
      </c>
      <c r="D7" s="27" t="s">
        <v>54</v>
      </c>
      <c r="E7" s="30" t="s">
        <v>55</v>
      </c>
      <c r="F7" s="29" t="s">
        <v>56</v>
      </c>
      <c r="G7" s="26" t="s">
        <v>32</v>
      </c>
      <c r="H7" s="20">
        <v>59690</v>
      </c>
      <c r="I7" s="55">
        <v>63728</v>
      </c>
      <c r="J7" s="19"/>
      <c r="K7" s="20">
        <f t="shared" si="0"/>
        <v>0</v>
      </c>
      <c r="L7" s="43">
        <f t="shared" si="1"/>
        <v>0</v>
      </c>
      <c r="M7" s="44" t="s">
        <v>193</v>
      </c>
      <c r="N7" s="1">
        <v>3</v>
      </c>
    </row>
    <row r="8" spans="1:14" ht="25.5">
      <c r="A8" s="40">
        <v>3</v>
      </c>
      <c r="B8" s="21" t="s">
        <v>57</v>
      </c>
      <c r="C8" s="22" t="s">
        <v>58</v>
      </c>
      <c r="D8" s="27" t="s">
        <v>59</v>
      </c>
      <c r="E8" s="30" t="s">
        <v>55</v>
      </c>
      <c r="F8" s="29" t="s">
        <v>60</v>
      </c>
      <c r="G8" s="26" t="s">
        <v>32</v>
      </c>
      <c r="H8" s="20">
        <v>40310</v>
      </c>
      <c r="I8" s="55">
        <v>34400.73</v>
      </c>
      <c r="J8" s="19"/>
      <c r="K8" s="20">
        <f t="shared" si="0"/>
        <v>0</v>
      </c>
      <c r="L8" s="43">
        <f t="shared" si="1"/>
        <v>0</v>
      </c>
      <c r="M8" s="44" t="s">
        <v>193</v>
      </c>
      <c r="N8" s="1">
        <v>3</v>
      </c>
    </row>
    <row r="9" spans="1:14" ht="25.5">
      <c r="A9" s="40">
        <v>4</v>
      </c>
      <c r="B9" s="31" t="s">
        <v>61</v>
      </c>
      <c r="C9" s="22" t="s">
        <v>62</v>
      </c>
      <c r="D9" s="23" t="s">
        <v>63</v>
      </c>
      <c r="E9" s="28" t="s">
        <v>46</v>
      </c>
      <c r="F9" s="29" t="s">
        <v>64</v>
      </c>
      <c r="G9" s="26" t="s">
        <v>32</v>
      </c>
      <c r="H9" s="20">
        <v>115128</v>
      </c>
      <c r="I9" s="55">
        <v>125000</v>
      </c>
      <c r="J9" s="19"/>
      <c r="K9" s="20">
        <f t="shared" si="0"/>
        <v>0</v>
      </c>
      <c r="L9" s="43">
        <f t="shared" si="1"/>
        <v>0</v>
      </c>
      <c r="M9" s="44" t="s">
        <v>192</v>
      </c>
      <c r="N9" s="1">
        <v>2</v>
      </c>
    </row>
    <row r="10" spans="1:14" ht="38.25">
      <c r="A10" s="40">
        <v>4</v>
      </c>
      <c r="B10" s="21" t="s">
        <v>48</v>
      </c>
      <c r="C10" s="22" t="s">
        <v>65</v>
      </c>
      <c r="D10" s="27" t="s">
        <v>66</v>
      </c>
      <c r="E10" s="28" t="s">
        <v>46</v>
      </c>
      <c r="F10" s="25" t="s">
        <v>51</v>
      </c>
      <c r="G10" s="26" t="s">
        <v>32</v>
      </c>
      <c r="H10" s="20">
        <v>15149</v>
      </c>
      <c r="I10" s="55">
        <v>15150</v>
      </c>
      <c r="J10" s="19"/>
      <c r="K10" s="20">
        <f t="shared" si="0"/>
        <v>0</v>
      </c>
      <c r="L10" s="43">
        <f t="shared" si="1"/>
        <v>0</v>
      </c>
      <c r="M10" s="44" t="s">
        <v>192</v>
      </c>
      <c r="N10" s="1">
        <v>2</v>
      </c>
    </row>
    <row r="11" spans="1:14" ht="38.25">
      <c r="A11" s="40">
        <v>4</v>
      </c>
      <c r="B11" s="21" t="s">
        <v>67</v>
      </c>
      <c r="C11" s="22" t="s">
        <v>68</v>
      </c>
      <c r="D11" s="27" t="s">
        <v>69</v>
      </c>
      <c r="E11" s="28" t="s">
        <v>46</v>
      </c>
      <c r="F11" s="25" t="s">
        <v>70</v>
      </c>
      <c r="G11" s="26" t="s">
        <v>32</v>
      </c>
      <c r="H11" s="20">
        <v>33570</v>
      </c>
      <c r="I11" s="55">
        <v>33600</v>
      </c>
      <c r="J11" s="19"/>
      <c r="K11" s="20">
        <f t="shared" si="0"/>
        <v>0</v>
      </c>
      <c r="L11" s="43">
        <f t="shared" si="1"/>
        <v>0</v>
      </c>
      <c r="M11" s="44" t="s">
        <v>192</v>
      </c>
      <c r="N11" s="1">
        <v>2</v>
      </c>
    </row>
    <row r="12" spans="1:14" ht="25.5">
      <c r="A12" s="40">
        <v>4</v>
      </c>
      <c r="B12" s="31" t="s">
        <v>71</v>
      </c>
      <c r="C12" s="32" t="s">
        <v>62</v>
      </c>
      <c r="D12" s="23" t="s">
        <v>72</v>
      </c>
      <c r="E12" s="30" t="s">
        <v>55</v>
      </c>
      <c r="F12" s="25">
        <v>394976</v>
      </c>
      <c r="G12" s="26" t="s">
        <v>32</v>
      </c>
      <c r="H12" s="20">
        <v>115128</v>
      </c>
      <c r="I12" s="55">
        <v>125000</v>
      </c>
      <c r="J12" s="19"/>
      <c r="K12" s="20">
        <f t="shared" si="0"/>
        <v>0</v>
      </c>
      <c r="L12" s="43">
        <f t="shared" si="1"/>
        <v>0</v>
      </c>
      <c r="M12" s="44" t="s">
        <v>193</v>
      </c>
      <c r="N12" s="24">
        <v>2</v>
      </c>
    </row>
    <row r="13" spans="1:14" ht="38.25">
      <c r="A13" s="40">
        <v>5</v>
      </c>
      <c r="B13" s="31" t="s">
        <v>73</v>
      </c>
      <c r="C13" s="32" t="s">
        <v>74</v>
      </c>
      <c r="D13" s="23" t="s">
        <v>75</v>
      </c>
      <c r="E13" s="28" t="s">
        <v>46</v>
      </c>
      <c r="F13" s="25" t="s">
        <v>76</v>
      </c>
      <c r="G13" s="26" t="s">
        <v>32</v>
      </c>
      <c r="H13" s="20">
        <v>510525</v>
      </c>
      <c r="I13" s="55">
        <v>500250</v>
      </c>
      <c r="J13" s="19"/>
      <c r="K13" s="20">
        <f t="shared" si="0"/>
        <v>0</v>
      </c>
      <c r="L13" s="43">
        <f t="shared" si="1"/>
        <v>0</v>
      </c>
      <c r="M13" s="44" t="s">
        <v>192</v>
      </c>
      <c r="N13" s="1">
        <v>3</v>
      </c>
    </row>
    <row r="14" spans="1:14" ht="38.25">
      <c r="A14" s="41">
        <v>5</v>
      </c>
      <c r="B14" s="21" t="s">
        <v>48</v>
      </c>
      <c r="C14" s="22" t="s">
        <v>77</v>
      </c>
      <c r="D14" s="23" t="s">
        <v>50</v>
      </c>
      <c r="E14" s="28" t="s">
        <v>46</v>
      </c>
      <c r="F14" s="25" t="s">
        <v>51</v>
      </c>
      <c r="G14" s="26" t="s">
        <v>32</v>
      </c>
      <c r="H14" s="20">
        <v>15150</v>
      </c>
      <c r="I14" s="55">
        <v>15150</v>
      </c>
      <c r="J14" s="19"/>
      <c r="K14" s="20">
        <f t="shared" si="0"/>
        <v>0</v>
      </c>
      <c r="L14" s="43">
        <f t="shared" si="1"/>
        <v>0</v>
      </c>
      <c r="M14" s="44" t="s">
        <v>192</v>
      </c>
      <c r="N14" s="1">
        <v>3</v>
      </c>
    </row>
    <row r="15" spans="1:14" ht="38.25">
      <c r="A15" s="42">
        <v>5</v>
      </c>
      <c r="B15" s="21" t="s">
        <v>67</v>
      </c>
      <c r="C15" s="33" t="s">
        <v>78</v>
      </c>
      <c r="D15" s="34" t="s">
        <v>79</v>
      </c>
      <c r="E15" s="28" t="s">
        <v>46</v>
      </c>
      <c r="F15" s="35" t="s">
        <v>70</v>
      </c>
      <c r="G15" s="26" t="s">
        <v>32</v>
      </c>
      <c r="H15" s="20">
        <v>33570</v>
      </c>
      <c r="I15" s="55">
        <v>33600</v>
      </c>
      <c r="J15" s="19"/>
      <c r="K15" s="20">
        <f t="shared" si="0"/>
        <v>0</v>
      </c>
      <c r="L15" s="43">
        <f t="shared" si="1"/>
        <v>0</v>
      </c>
      <c r="M15" s="44" t="s">
        <v>192</v>
      </c>
      <c r="N15" s="1">
        <v>3</v>
      </c>
    </row>
    <row r="16" spans="1:14" ht="25.5">
      <c r="A16" s="41">
        <v>5</v>
      </c>
      <c r="B16" s="31" t="s">
        <v>80</v>
      </c>
      <c r="C16" s="22" t="s">
        <v>81</v>
      </c>
      <c r="D16" s="23" t="s">
        <v>82</v>
      </c>
      <c r="E16" s="28" t="s">
        <v>46</v>
      </c>
      <c r="F16" s="25" t="s">
        <v>83</v>
      </c>
      <c r="G16" s="26" t="s">
        <v>32</v>
      </c>
      <c r="H16" s="20">
        <v>80000</v>
      </c>
      <c r="I16" s="55">
        <v>90000</v>
      </c>
      <c r="J16" s="19"/>
      <c r="K16" s="20">
        <f t="shared" si="0"/>
        <v>0</v>
      </c>
      <c r="L16" s="43">
        <f t="shared" si="1"/>
        <v>0</v>
      </c>
      <c r="M16" s="44" t="s">
        <v>192</v>
      </c>
      <c r="N16" s="1">
        <v>3</v>
      </c>
    </row>
    <row r="17" spans="1:14" ht="25.5">
      <c r="A17" s="41">
        <v>6</v>
      </c>
      <c r="B17" s="31" t="s">
        <v>84</v>
      </c>
      <c r="C17" s="36" t="s">
        <v>85</v>
      </c>
      <c r="D17" s="27" t="s">
        <v>86</v>
      </c>
      <c r="E17" s="24" t="s">
        <v>37</v>
      </c>
      <c r="F17" s="25" t="s">
        <v>87</v>
      </c>
      <c r="G17" s="26" t="s">
        <v>32</v>
      </c>
      <c r="H17" s="20">
        <v>403900</v>
      </c>
      <c r="I17" s="55">
        <v>403900</v>
      </c>
      <c r="J17" s="19"/>
      <c r="K17" s="20">
        <f t="shared" si="0"/>
        <v>0</v>
      </c>
      <c r="L17" s="43">
        <f t="shared" si="1"/>
        <v>0</v>
      </c>
      <c r="M17" s="27" t="s">
        <v>191</v>
      </c>
      <c r="N17" s="1">
        <v>2</v>
      </c>
    </row>
    <row r="18" spans="1:14" ht="38.25">
      <c r="A18" s="41">
        <v>6</v>
      </c>
      <c r="B18" s="21" t="s">
        <v>88</v>
      </c>
      <c r="C18" s="32" t="s">
        <v>81</v>
      </c>
      <c r="D18" s="23" t="s">
        <v>89</v>
      </c>
      <c r="E18" s="24" t="s">
        <v>37</v>
      </c>
      <c r="F18" s="25" t="s">
        <v>90</v>
      </c>
      <c r="G18" s="26" t="s">
        <v>32</v>
      </c>
      <c r="H18" s="20">
        <v>95800</v>
      </c>
      <c r="I18" s="55">
        <v>95800</v>
      </c>
      <c r="J18" s="19"/>
      <c r="K18" s="20">
        <f t="shared" si="0"/>
        <v>0</v>
      </c>
      <c r="L18" s="43">
        <f t="shared" si="1"/>
        <v>0</v>
      </c>
      <c r="M18" s="27" t="s">
        <v>191</v>
      </c>
      <c r="N18" s="1">
        <v>2</v>
      </c>
    </row>
    <row r="19" spans="1:14" ht="84">
      <c r="A19" s="41">
        <v>7</v>
      </c>
      <c r="B19" s="31" t="s">
        <v>91</v>
      </c>
      <c r="C19" s="36" t="s">
        <v>92</v>
      </c>
      <c r="D19" s="27" t="s">
        <v>93</v>
      </c>
      <c r="E19" s="37" t="s">
        <v>94</v>
      </c>
      <c r="F19" s="25" t="s">
        <v>95</v>
      </c>
      <c r="G19" s="26" t="s">
        <v>32</v>
      </c>
      <c r="H19" s="20">
        <v>60000</v>
      </c>
      <c r="I19" s="55">
        <v>568630</v>
      </c>
      <c r="J19" s="19"/>
      <c r="K19" s="20">
        <f t="shared" si="0"/>
        <v>0</v>
      </c>
      <c r="L19" s="43">
        <f t="shared" si="1"/>
        <v>0</v>
      </c>
      <c r="M19" s="44" t="s">
        <v>194</v>
      </c>
      <c r="N19" s="1">
        <v>2</v>
      </c>
    </row>
    <row r="20" spans="1:14" ht="84">
      <c r="A20" s="42">
        <v>7</v>
      </c>
      <c r="B20" s="21" t="s">
        <v>96</v>
      </c>
      <c r="C20" s="36" t="s">
        <v>97</v>
      </c>
      <c r="D20" s="23" t="s">
        <v>98</v>
      </c>
      <c r="E20" s="24" t="s">
        <v>94</v>
      </c>
      <c r="F20" s="25" t="s">
        <v>99</v>
      </c>
      <c r="G20" s="26" t="s">
        <v>32</v>
      </c>
      <c r="H20" s="20">
        <v>69630</v>
      </c>
      <c r="I20" s="55">
        <v>101000</v>
      </c>
      <c r="J20" s="19"/>
      <c r="K20" s="20">
        <f t="shared" si="0"/>
        <v>0</v>
      </c>
      <c r="L20" s="43">
        <f t="shared" si="1"/>
        <v>0</v>
      </c>
      <c r="M20" s="44" t="s">
        <v>194</v>
      </c>
      <c r="N20" s="1">
        <v>2</v>
      </c>
    </row>
    <row r="21" spans="1:14" ht="84">
      <c r="A21" s="41">
        <v>8</v>
      </c>
      <c r="B21" s="31" t="s">
        <v>100</v>
      </c>
      <c r="C21" s="32" t="s">
        <v>101</v>
      </c>
      <c r="D21" s="23" t="s">
        <v>102</v>
      </c>
      <c r="E21" s="24" t="s">
        <v>94</v>
      </c>
      <c r="F21" s="25" t="s">
        <v>103</v>
      </c>
      <c r="G21" s="26" t="s">
        <v>32</v>
      </c>
      <c r="H21" s="20">
        <v>453840</v>
      </c>
      <c r="I21" s="55">
        <v>453840</v>
      </c>
      <c r="J21" s="19"/>
      <c r="K21" s="20">
        <f t="shared" si="0"/>
        <v>0</v>
      </c>
      <c r="L21" s="43">
        <f t="shared" si="1"/>
        <v>0</v>
      </c>
      <c r="M21" s="44" t="s">
        <v>194</v>
      </c>
      <c r="N21" s="1">
        <v>3</v>
      </c>
    </row>
    <row r="22" spans="1:14" ht="84">
      <c r="A22" s="41">
        <v>8</v>
      </c>
      <c r="B22" s="21" t="s">
        <v>96</v>
      </c>
      <c r="C22" s="22" t="s">
        <v>81</v>
      </c>
      <c r="D22" s="23" t="s">
        <v>98</v>
      </c>
      <c r="E22" s="30" t="s">
        <v>94</v>
      </c>
      <c r="F22" s="25" t="s">
        <v>99</v>
      </c>
      <c r="G22" s="26" t="s">
        <v>32</v>
      </c>
      <c r="H22" s="20">
        <v>101000</v>
      </c>
      <c r="I22" s="55">
        <v>101000</v>
      </c>
      <c r="J22" s="19"/>
      <c r="K22" s="20">
        <f t="shared" si="0"/>
        <v>0</v>
      </c>
      <c r="L22" s="43">
        <f t="shared" si="1"/>
        <v>0</v>
      </c>
      <c r="M22" s="44" t="s">
        <v>194</v>
      </c>
      <c r="N22" s="1">
        <v>3</v>
      </c>
    </row>
    <row r="23" spans="1:14" ht="84">
      <c r="A23" s="41">
        <v>8</v>
      </c>
      <c r="B23" s="21" t="s">
        <v>104</v>
      </c>
      <c r="C23" s="32" t="s">
        <v>105</v>
      </c>
      <c r="D23" s="38" t="s">
        <v>106</v>
      </c>
      <c r="E23" s="39" t="s">
        <v>94</v>
      </c>
      <c r="F23" s="25" t="s">
        <v>107</v>
      </c>
      <c r="G23" s="26" t="s">
        <v>32</v>
      </c>
      <c r="H23" s="20">
        <v>15150</v>
      </c>
      <c r="I23" s="55">
        <v>15150</v>
      </c>
      <c r="J23" s="19"/>
      <c r="K23" s="20">
        <f t="shared" si="0"/>
        <v>0</v>
      </c>
      <c r="L23" s="43">
        <f t="shared" si="1"/>
        <v>0</v>
      </c>
      <c r="M23" s="44" t="s">
        <v>194</v>
      </c>
      <c r="N23" s="1">
        <v>3</v>
      </c>
    </row>
    <row r="24" spans="1:14" ht="25.5">
      <c r="A24" s="41">
        <v>8</v>
      </c>
      <c r="B24" s="31" t="s">
        <v>108</v>
      </c>
      <c r="C24" s="22" t="s">
        <v>101</v>
      </c>
      <c r="D24" s="23" t="s">
        <v>109</v>
      </c>
      <c r="E24" s="30" t="s">
        <v>55</v>
      </c>
      <c r="F24" s="25" t="s">
        <v>110</v>
      </c>
      <c r="G24" s="26" t="s">
        <v>32</v>
      </c>
      <c r="H24" s="20">
        <v>453840</v>
      </c>
      <c r="I24" s="55">
        <v>453840</v>
      </c>
      <c r="J24" s="19"/>
      <c r="K24" s="20">
        <f t="shared" si="0"/>
        <v>0</v>
      </c>
      <c r="L24" s="43">
        <f t="shared" si="1"/>
        <v>0</v>
      </c>
      <c r="M24" s="44" t="s">
        <v>193</v>
      </c>
      <c r="N24" s="1">
        <v>3</v>
      </c>
    </row>
    <row r="25" spans="1:14" ht="25.5">
      <c r="A25" s="41">
        <v>8</v>
      </c>
      <c r="B25" s="21" t="s">
        <v>111</v>
      </c>
      <c r="C25" s="22" t="s">
        <v>81</v>
      </c>
      <c r="D25" s="23" t="s">
        <v>112</v>
      </c>
      <c r="E25" s="30" t="s">
        <v>55</v>
      </c>
      <c r="F25" s="25" t="s">
        <v>110</v>
      </c>
      <c r="G25" s="26" t="s">
        <v>32</v>
      </c>
      <c r="H25" s="20">
        <v>101000</v>
      </c>
      <c r="I25" s="55">
        <v>101000</v>
      </c>
      <c r="J25" s="19"/>
      <c r="K25" s="20">
        <f t="shared" si="0"/>
        <v>0</v>
      </c>
      <c r="L25" s="43">
        <f t="shared" si="1"/>
        <v>0</v>
      </c>
      <c r="M25" s="44" t="s">
        <v>193</v>
      </c>
      <c r="N25" s="1">
        <v>3</v>
      </c>
    </row>
    <row r="26" spans="1:14" ht="38.25">
      <c r="A26" s="41">
        <v>8</v>
      </c>
      <c r="B26" s="21" t="s">
        <v>113</v>
      </c>
      <c r="C26" s="22" t="s">
        <v>105</v>
      </c>
      <c r="D26" s="23" t="s">
        <v>114</v>
      </c>
      <c r="E26" s="30" t="s">
        <v>55</v>
      </c>
      <c r="F26" s="25" t="s">
        <v>110</v>
      </c>
      <c r="G26" s="26" t="s">
        <v>32</v>
      </c>
      <c r="H26" s="20">
        <v>15150</v>
      </c>
      <c r="I26" s="55">
        <v>15150</v>
      </c>
      <c r="J26" s="19"/>
      <c r="K26" s="20">
        <f t="shared" si="0"/>
        <v>0</v>
      </c>
      <c r="L26" s="43">
        <f t="shared" si="1"/>
        <v>0</v>
      </c>
      <c r="M26" s="44" t="s">
        <v>193</v>
      </c>
      <c r="N26" s="1">
        <v>3</v>
      </c>
    </row>
    <row r="27" spans="1:14" ht="38.25">
      <c r="A27" s="41">
        <v>9</v>
      </c>
      <c r="B27" s="21" t="s">
        <v>115</v>
      </c>
      <c r="C27" s="22" t="s">
        <v>116</v>
      </c>
      <c r="D27" s="23" t="s">
        <v>117</v>
      </c>
      <c r="E27" s="28" t="s">
        <v>46</v>
      </c>
      <c r="F27" s="25" t="s">
        <v>118</v>
      </c>
      <c r="G27" s="26" t="s">
        <v>32</v>
      </c>
      <c r="H27" s="20">
        <v>188500</v>
      </c>
      <c r="I27" s="55">
        <v>186500</v>
      </c>
      <c r="J27" s="19"/>
      <c r="K27" s="20">
        <f t="shared" si="0"/>
        <v>0</v>
      </c>
      <c r="L27" s="43">
        <f t="shared" si="1"/>
        <v>0</v>
      </c>
      <c r="M27" s="44" t="s">
        <v>192</v>
      </c>
      <c r="N27" s="1">
        <v>2</v>
      </c>
    </row>
    <row r="28" spans="1:14" ht="25.5">
      <c r="A28" s="41">
        <v>10</v>
      </c>
      <c r="B28" s="21" t="s">
        <v>119</v>
      </c>
      <c r="C28" s="22" t="s">
        <v>120</v>
      </c>
      <c r="D28" s="23" t="s">
        <v>121</v>
      </c>
      <c r="E28" s="24" t="s">
        <v>37</v>
      </c>
      <c r="F28" s="25" t="s">
        <v>122</v>
      </c>
      <c r="G28" s="26" t="s">
        <v>32</v>
      </c>
      <c r="H28" s="20">
        <v>46200</v>
      </c>
      <c r="I28" s="55">
        <v>48974</v>
      </c>
      <c r="J28" s="19"/>
      <c r="K28" s="20">
        <f t="shared" si="0"/>
        <v>0</v>
      </c>
      <c r="L28" s="43">
        <f t="shared" si="1"/>
        <v>0</v>
      </c>
      <c r="M28" s="27" t="s">
        <v>191</v>
      </c>
      <c r="N28" s="1">
        <v>3</v>
      </c>
    </row>
    <row r="29" spans="1:14" ht="38.25">
      <c r="A29" s="41">
        <v>11</v>
      </c>
      <c r="B29" s="21" t="s">
        <v>123</v>
      </c>
      <c r="C29" s="22" t="s">
        <v>124</v>
      </c>
      <c r="D29" s="23" t="s">
        <v>125</v>
      </c>
      <c r="E29" s="24" t="s">
        <v>37</v>
      </c>
      <c r="F29" s="25">
        <v>4195</v>
      </c>
      <c r="G29" s="26" t="s">
        <v>32</v>
      </c>
      <c r="H29" s="20">
        <v>65000</v>
      </c>
      <c r="I29" s="55">
        <v>65000</v>
      </c>
      <c r="J29" s="19"/>
      <c r="K29" s="20">
        <f t="shared" si="0"/>
        <v>0</v>
      </c>
      <c r="L29" s="43">
        <f t="shared" si="1"/>
        <v>0</v>
      </c>
      <c r="M29" s="27" t="s">
        <v>191</v>
      </c>
      <c r="N29" s="1">
        <v>1</v>
      </c>
    </row>
    <row r="30" spans="1:14" ht="25.5">
      <c r="A30" s="41">
        <v>12</v>
      </c>
      <c r="B30" s="21" t="s">
        <v>126</v>
      </c>
      <c r="C30" s="22" t="s">
        <v>127</v>
      </c>
      <c r="D30" s="23" t="s">
        <v>128</v>
      </c>
      <c r="E30" s="24" t="s">
        <v>37</v>
      </c>
      <c r="F30" s="25" t="s">
        <v>129</v>
      </c>
      <c r="G30" s="26" t="s">
        <v>32</v>
      </c>
      <c r="H30" s="20">
        <v>48950</v>
      </c>
      <c r="I30" s="55">
        <v>48950</v>
      </c>
      <c r="J30" s="19"/>
      <c r="K30" s="20">
        <f t="shared" si="0"/>
        <v>0</v>
      </c>
      <c r="L30" s="43">
        <f t="shared" si="1"/>
        <v>0</v>
      </c>
      <c r="M30" s="27" t="s">
        <v>191</v>
      </c>
      <c r="N30" s="1">
        <v>1</v>
      </c>
    </row>
    <row r="31" spans="1:14" ht="51">
      <c r="A31" s="41">
        <v>13</v>
      </c>
      <c r="B31" s="21" t="s">
        <v>130</v>
      </c>
      <c r="C31" s="22" t="s">
        <v>131</v>
      </c>
      <c r="D31" s="23" t="s">
        <v>132</v>
      </c>
      <c r="E31" s="30" t="s">
        <v>133</v>
      </c>
      <c r="F31" s="25" t="s">
        <v>134</v>
      </c>
      <c r="G31" s="26" t="s">
        <v>32</v>
      </c>
      <c r="H31" s="20">
        <v>3785</v>
      </c>
      <c r="I31" s="55">
        <v>3530</v>
      </c>
      <c r="J31" s="19"/>
      <c r="K31" s="20">
        <f t="shared" si="0"/>
        <v>0</v>
      </c>
      <c r="L31" s="43">
        <f t="shared" si="1"/>
        <v>0</v>
      </c>
      <c r="M31" s="44" t="s">
        <v>195</v>
      </c>
      <c r="N31" s="1">
        <v>4</v>
      </c>
    </row>
    <row r="32" spans="1:14" ht="51">
      <c r="A32" s="41">
        <v>14</v>
      </c>
      <c r="B32" s="21" t="s">
        <v>135</v>
      </c>
      <c r="C32" s="22" t="s">
        <v>136</v>
      </c>
      <c r="D32" s="23" t="s">
        <v>137</v>
      </c>
      <c r="E32" s="30" t="s">
        <v>138</v>
      </c>
      <c r="F32" s="25" t="s">
        <v>139</v>
      </c>
      <c r="G32" s="26" t="s">
        <v>32</v>
      </c>
      <c r="H32" s="20">
        <v>21240</v>
      </c>
      <c r="I32" s="55">
        <v>21240</v>
      </c>
      <c r="J32" s="19"/>
      <c r="K32" s="20">
        <f t="shared" si="0"/>
        <v>0</v>
      </c>
      <c r="L32" s="43">
        <f t="shared" si="1"/>
        <v>0</v>
      </c>
      <c r="M32" s="44" t="s">
        <v>194</v>
      </c>
      <c r="N32" s="1">
        <v>4</v>
      </c>
    </row>
    <row r="33" spans="1:14" ht="38.25">
      <c r="A33" s="41">
        <v>15</v>
      </c>
      <c r="B33" s="21" t="s">
        <v>140</v>
      </c>
      <c r="C33" s="22" t="s">
        <v>141</v>
      </c>
      <c r="D33" s="23" t="s">
        <v>142</v>
      </c>
      <c r="E33" s="30" t="s">
        <v>143</v>
      </c>
      <c r="F33" s="25" t="s">
        <v>144</v>
      </c>
      <c r="G33" s="26" t="s">
        <v>32</v>
      </c>
      <c r="H33" s="20">
        <v>75000</v>
      </c>
      <c r="I33" s="55">
        <v>75000</v>
      </c>
      <c r="J33" s="19"/>
      <c r="K33" s="20">
        <f t="shared" si="0"/>
        <v>0</v>
      </c>
      <c r="L33" s="43">
        <f t="shared" si="1"/>
        <v>0</v>
      </c>
      <c r="M33" s="44" t="s">
        <v>194</v>
      </c>
      <c r="N33" s="1">
        <v>2</v>
      </c>
    </row>
    <row r="34" spans="1:14" ht="25.5">
      <c r="A34" s="41">
        <v>16</v>
      </c>
      <c r="B34" s="21" t="s">
        <v>145</v>
      </c>
      <c r="C34" s="22" t="s">
        <v>146</v>
      </c>
      <c r="D34" s="23" t="s">
        <v>147</v>
      </c>
      <c r="E34" s="30" t="s">
        <v>133</v>
      </c>
      <c r="F34" s="25" t="s">
        <v>148</v>
      </c>
      <c r="G34" s="26" t="s">
        <v>32</v>
      </c>
      <c r="H34" s="20">
        <v>33294</v>
      </c>
      <c r="I34" s="55">
        <v>32299</v>
      </c>
      <c r="J34" s="19"/>
      <c r="K34" s="20">
        <f t="shared" si="0"/>
        <v>0</v>
      </c>
      <c r="L34" s="43">
        <f t="shared" si="1"/>
        <v>0</v>
      </c>
      <c r="M34" s="44" t="s">
        <v>195</v>
      </c>
      <c r="N34" s="1">
        <v>4</v>
      </c>
    </row>
    <row r="35" spans="1:14" ht="84">
      <c r="A35" s="41">
        <v>17</v>
      </c>
      <c r="B35" s="21" t="s">
        <v>149</v>
      </c>
      <c r="C35" s="22" t="s">
        <v>150</v>
      </c>
      <c r="D35" s="23" t="s">
        <v>151</v>
      </c>
      <c r="E35" s="30" t="s">
        <v>94</v>
      </c>
      <c r="F35" s="25">
        <v>6747</v>
      </c>
      <c r="G35" s="26" t="s">
        <v>32</v>
      </c>
      <c r="H35" s="20">
        <v>6900</v>
      </c>
      <c r="I35" s="55">
        <v>6900</v>
      </c>
      <c r="J35" s="19"/>
      <c r="K35" s="20">
        <f t="shared" si="0"/>
        <v>0</v>
      </c>
      <c r="L35" s="43">
        <f t="shared" si="1"/>
        <v>0</v>
      </c>
      <c r="M35" s="44" t="s">
        <v>194</v>
      </c>
      <c r="N35" s="1">
        <v>1</v>
      </c>
    </row>
    <row r="36" spans="1:14" ht="25.5">
      <c r="A36" s="41">
        <v>18</v>
      </c>
      <c r="B36" s="21" t="s">
        <v>152</v>
      </c>
      <c r="C36" s="22" t="s">
        <v>153</v>
      </c>
      <c r="D36" s="23" t="s">
        <v>154</v>
      </c>
      <c r="E36" s="30" t="s">
        <v>138</v>
      </c>
      <c r="F36" s="25" t="s">
        <v>155</v>
      </c>
      <c r="G36" s="26" t="s">
        <v>32</v>
      </c>
      <c r="H36" s="20">
        <v>5600</v>
      </c>
      <c r="I36" s="55">
        <v>5187</v>
      </c>
      <c r="J36" s="19"/>
      <c r="K36" s="20">
        <f t="shared" si="0"/>
        <v>0</v>
      </c>
      <c r="L36" s="43">
        <f t="shared" si="1"/>
        <v>0</v>
      </c>
      <c r="M36" s="44" t="s">
        <v>194</v>
      </c>
      <c r="N36" s="1">
        <v>2</v>
      </c>
    </row>
    <row r="37" spans="1:14" ht="38.25">
      <c r="A37" s="41">
        <v>19</v>
      </c>
      <c r="B37" s="21" t="s">
        <v>156</v>
      </c>
      <c r="C37" s="22" t="s">
        <v>157</v>
      </c>
      <c r="D37" s="23" t="s">
        <v>158</v>
      </c>
      <c r="E37" s="30" t="s">
        <v>159</v>
      </c>
      <c r="F37" s="25" t="s">
        <v>160</v>
      </c>
      <c r="G37" s="26" t="s">
        <v>32</v>
      </c>
      <c r="H37" s="20">
        <v>50000</v>
      </c>
      <c r="I37" s="55">
        <v>50000</v>
      </c>
      <c r="J37" s="19"/>
      <c r="K37" s="20">
        <f t="shared" si="0"/>
        <v>0</v>
      </c>
      <c r="L37" s="43">
        <f t="shared" si="1"/>
        <v>0</v>
      </c>
      <c r="M37" s="27" t="s">
        <v>191</v>
      </c>
      <c r="N37" s="1">
        <v>1</v>
      </c>
    </row>
    <row r="38" spans="1:14" ht="51">
      <c r="A38" s="41">
        <v>21</v>
      </c>
      <c r="B38" s="21" t="s">
        <v>161</v>
      </c>
      <c r="C38" s="22" t="s">
        <v>162</v>
      </c>
      <c r="D38" s="23" t="s">
        <v>72</v>
      </c>
      <c r="E38" s="30" t="s">
        <v>55</v>
      </c>
      <c r="F38" s="25" t="s">
        <v>163</v>
      </c>
      <c r="G38" s="26" t="s">
        <v>32</v>
      </c>
      <c r="H38" s="20">
        <v>251385</v>
      </c>
      <c r="I38" s="55">
        <v>251385</v>
      </c>
      <c r="J38" s="19"/>
      <c r="K38" s="20">
        <f t="shared" si="0"/>
        <v>0</v>
      </c>
      <c r="L38" s="43">
        <f t="shared" si="1"/>
        <v>0</v>
      </c>
      <c r="M38" s="44" t="s">
        <v>193</v>
      </c>
      <c r="N38" s="1">
        <v>3</v>
      </c>
    </row>
    <row r="39" spans="1:14" ht="51">
      <c r="A39" s="41">
        <v>21</v>
      </c>
      <c r="B39" s="21" t="s">
        <v>164</v>
      </c>
      <c r="C39" s="22" t="s">
        <v>165</v>
      </c>
      <c r="D39" s="23" t="s">
        <v>166</v>
      </c>
      <c r="E39" s="30" t="s">
        <v>55</v>
      </c>
      <c r="F39" s="25" t="s">
        <v>167</v>
      </c>
      <c r="G39" s="26" t="s">
        <v>32</v>
      </c>
      <c r="H39" s="20">
        <v>15150</v>
      </c>
      <c r="I39" s="55">
        <v>15150</v>
      </c>
      <c r="J39" s="19"/>
      <c r="K39" s="20">
        <f t="shared" si="0"/>
        <v>0</v>
      </c>
      <c r="L39" s="43">
        <f t="shared" si="1"/>
        <v>0</v>
      </c>
      <c r="M39" s="44" t="s">
        <v>193</v>
      </c>
      <c r="N39" s="1">
        <v>3</v>
      </c>
    </row>
    <row r="40" spans="1:14" ht="51">
      <c r="A40" s="41">
        <v>22</v>
      </c>
      <c r="B40" s="21" t="s">
        <v>168</v>
      </c>
      <c r="C40" s="22" t="s">
        <v>169</v>
      </c>
      <c r="D40" s="23" t="s">
        <v>72</v>
      </c>
      <c r="E40" s="30" t="s">
        <v>55</v>
      </c>
      <c r="F40" s="25" t="s">
        <v>170</v>
      </c>
      <c r="G40" s="26" t="s">
        <v>32</v>
      </c>
      <c r="H40" s="20">
        <v>269450</v>
      </c>
      <c r="I40" s="55">
        <v>269450</v>
      </c>
      <c r="J40" s="19"/>
      <c r="K40" s="20">
        <f t="shared" si="0"/>
        <v>0</v>
      </c>
      <c r="L40" s="43">
        <f t="shared" si="1"/>
        <v>0</v>
      </c>
      <c r="M40" s="44" t="s">
        <v>193</v>
      </c>
      <c r="N40" s="1">
        <v>4</v>
      </c>
    </row>
    <row r="41" spans="1:14" ht="51">
      <c r="A41" s="41">
        <v>22</v>
      </c>
      <c r="B41" s="21" t="s">
        <v>164</v>
      </c>
      <c r="C41" s="22" t="s">
        <v>171</v>
      </c>
      <c r="D41" s="23" t="s">
        <v>166</v>
      </c>
      <c r="E41" s="30" t="s">
        <v>55</v>
      </c>
      <c r="F41" s="25" t="s">
        <v>167</v>
      </c>
      <c r="G41" s="26" t="s">
        <v>32</v>
      </c>
      <c r="H41" s="20">
        <v>15150</v>
      </c>
      <c r="I41" s="55">
        <v>15150</v>
      </c>
      <c r="J41" s="19"/>
      <c r="K41" s="20">
        <f t="shared" si="0"/>
        <v>0</v>
      </c>
      <c r="L41" s="43">
        <f t="shared" si="1"/>
        <v>0</v>
      </c>
      <c r="M41" s="44" t="s">
        <v>193</v>
      </c>
      <c r="N41" s="1">
        <v>4</v>
      </c>
    </row>
    <row r="42" spans="1:14" ht="51">
      <c r="A42" s="41">
        <v>23</v>
      </c>
      <c r="B42" s="21" t="s">
        <v>172</v>
      </c>
      <c r="C42" s="22" t="s">
        <v>173</v>
      </c>
      <c r="D42" s="23" t="s">
        <v>174</v>
      </c>
      <c r="E42" s="28" t="s">
        <v>46</v>
      </c>
      <c r="F42" s="25">
        <v>2272</v>
      </c>
      <c r="G42" s="26" t="s">
        <v>32</v>
      </c>
      <c r="H42" s="20">
        <v>269450</v>
      </c>
      <c r="I42" s="55">
        <v>265000</v>
      </c>
      <c r="J42" s="19"/>
      <c r="K42" s="20">
        <f t="shared" si="0"/>
        <v>0</v>
      </c>
      <c r="L42" s="43">
        <f t="shared" si="1"/>
        <v>0</v>
      </c>
      <c r="M42" s="44" t="s">
        <v>192</v>
      </c>
      <c r="N42" s="1">
        <v>2</v>
      </c>
    </row>
    <row r="43" spans="1:14" ht="38.25">
      <c r="A43" s="41">
        <v>23</v>
      </c>
      <c r="B43" s="21" t="s">
        <v>48</v>
      </c>
      <c r="C43" s="22" t="s">
        <v>175</v>
      </c>
      <c r="D43" s="23" t="s">
        <v>50</v>
      </c>
      <c r="E43" s="28" t="s">
        <v>46</v>
      </c>
      <c r="F43" s="25" t="s">
        <v>176</v>
      </c>
      <c r="G43" s="26" t="s">
        <v>32</v>
      </c>
      <c r="H43" s="20">
        <v>15155</v>
      </c>
      <c r="I43" s="55">
        <v>15150</v>
      </c>
      <c r="J43" s="19"/>
      <c r="K43" s="20">
        <f t="shared" si="0"/>
        <v>0</v>
      </c>
      <c r="L43" s="43">
        <f t="shared" si="1"/>
        <v>0</v>
      </c>
      <c r="M43" s="44" t="s">
        <v>192</v>
      </c>
      <c r="N43" s="1">
        <v>2</v>
      </c>
    </row>
    <row r="44" spans="1:14" ht="51">
      <c r="A44" s="41">
        <v>24</v>
      </c>
      <c r="B44" s="21" t="s">
        <v>177</v>
      </c>
      <c r="C44" s="22" t="s">
        <v>178</v>
      </c>
      <c r="D44" s="23" t="s">
        <v>179</v>
      </c>
      <c r="E44" s="28" t="s">
        <v>46</v>
      </c>
      <c r="F44" s="25" t="s">
        <v>180</v>
      </c>
      <c r="G44" s="26" t="s">
        <v>32</v>
      </c>
      <c r="H44" s="20">
        <v>179000</v>
      </c>
      <c r="I44" s="55">
        <v>179000</v>
      </c>
      <c r="J44" s="19"/>
      <c r="K44" s="20">
        <f t="shared" si="0"/>
        <v>0</v>
      </c>
      <c r="L44" s="43">
        <f t="shared" si="1"/>
        <v>0</v>
      </c>
      <c r="M44" s="44" t="s">
        <v>192</v>
      </c>
      <c r="N44" s="1">
        <v>1</v>
      </c>
    </row>
    <row r="45" spans="1:14" ht="51">
      <c r="A45" s="41">
        <v>25</v>
      </c>
      <c r="B45" s="21" t="s">
        <v>181</v>
      </c>
      <c r="C45" s="22" t="s">
        <v>182</v>
      </c>
      <c r="D45" s="23" t="s">
        <v>183</v>
      </c>
      <c r="E45" s="24" t="s">
        <v>37</v>
      </c>
      <c r="F45" s="25" t="s">
        <v>184</v>
      </c>
      <c r="G45" s="26" t="s">
        <v>32</v>
      </c>
      <c r="H45" s="20">
        <v>218939</v>
      </c>
      <c r="I45" s="55">
        <v>218939</v>
      </c>
      <c r="J45" s="19"/>
      <c r="K45" s="20">
        <f t="shared" si="0"/>
        <v>0</v>
      </c>
      <c r="L45" s="43">
        <f t="shared" si="1"/>
        <v>0</v>
      </c>
      <c r="M45" s="27" t="s">
        <v>191</v>
      </c>
      <c r="N45" s="1">
        <v>1</v>
      </c>
    </row>
    <row r="46" spans="1:14" ht="38.25">
      <c r="A46" s="41">
        <v>26</v>
      </c>
      <c r="B46" s="21" t="s">
        <v>185</v>
      </c>
      <c r="C46" s="22" t="s">
        <v>186</v>
      </c>
      <c r="D46" s="23" t="s">
        <v>187</v>
      </c>
      <c r="E46" s="24" t="s">
        <v>37</v>
      </c>
      <c r="F46" s="25">
        <v>4073</v>
      </c>
      <c r="G46" s="26" t="s">
        <v>32</v>
      </c>
      <c r="H46" s="20">
        <v>20700</v>
      </c>
      <c r="I46" s="55">
        <v>20700</v>
      </c>
      <c r="J46" s="19"/>
      <c r="K46" s="20">
        <f t="shared" si="0"/>
        <v>0</v>
      </c>
      <c r="L46" s="43">
        <f t="shared" si="1"/>
        <v>0</v>
      </c>
      <c r="M46" s="27" t="s">
        <v>191</v>
      </c>
      <c r="N46" s="1">
        <v>1</v>
      </c>
    </row>
    <row r="47" spans="1:14" ht="51">
      <c r="A47" s="41">
        <v>27</v>
      </c>
      <c r="B47" s="21" t="s">
        <v>188</v>
      </c>
      <c r="C47" s="22" t="s">
        <v>189</v>
      </c>
      <c r="D47" s="23" t="s">
        <v>190</v>
      </c>
      <c r="E47" s="24" t="s">
        <v>37</v>
      </c>
      <c r="F47" s="25">
        <v>4076</v>
      </c>
      <c r="G47" s="26" t="s">
        <v>32</v>
      </c>
      <c r="H47" s="20">
        <v>16300</v>
      </c>
      <c r="I47" s="55">
        <v>16300</v>
      </c>
      <c r="J47" s="19"/>
      <c r="K47" s="20">
        <f t="shared" si="0"/>
        <v>0</v>
      </c>
      <c r="L47" s="43">
        <f t="shared" si="1"/>
        <v>0</v>
      </c>
      <c r="M47" s="27" t="s">
        <v>191</v>
      </c>
      <c r="N47" s="1">
        <v>1</v>
      </c>
    </row>
    <row r="48" spans="1:14" ht="13.5" thickBot="1">
      <c r="A48" s="13"/>
      <c r="B48" s="13"/>
      <c r="C48" s="13"/>
      <c r="D48" s="13"/>
      <c r="E48" s="13"/>
      <c r="F48" s="13"/>
      <c r="G48" s="13"/>
      <c r="H48" s="13"/>
      <c r="I48" s="13"/>
      <c r="J48" s="14"/>
      <c r="K48" s="15"/>
      <c r="L48" s="15"/>
      <c r="M48" s="52"/>
      <c r="N48" s="7"/>
    </row>
    <row r="49" spans="1:14" ht="36">
      <c r="A49" s="13"/>
      <c r="B49" s="8"/>
      <c r="C49" s="9"/>
      <c r="D49" s="10"/>
      <c r="E49" s="10"/>
      <c r="F49" s="13"/>
      <c r="G49" s="13"/>
      <c r="H49" s="13"/>
      <c r="I49" s="13"/>
      <c r="J49" s="49"/>
      <c r="K49" s="50" t="s">
        <v>8</v>
      </c>
      <c r="L49" s="51" t="s">
        <v>10</v>
      </c>
      <c r="M49" s="53" t="s">
        <v>11</v>
      </c>
      <c r="N49" s="7"/>
    </row>
    <row r="50" spans="1:14" ht="39" thickBot="1">
      <c r="A50" s="7"/>
      <c r="B50" s="16" t="s">
        <v>12</v>
      </c>
      <c r="C50" s="12" t="s">
        <v>196</v>
      </c>
      <c r="D50" s="10"/>
      <c r="E50" s="16" t="s">
        <v>22</v>
      </c>
      <c r="F50" s="45" t="s">
        <v>203</v>
      </c>
      <c r="G50" s="10"/>
      <c r="H50" s="10"/>
      <c r="I50" s="10"/>
      <c r="J50" s="10"/>
      <c r="K50" s="47">
        <f>SUBTOTAL(9,K3:K47)</f>
        <v>0</v>
      </c>
      <c r="L50" s="48">
        <f>SUBTOTAL(9,L3:L47)</f>
        <v>0</v>
      </c>
      <c r="M50" s="46">
        <f>L50*1.1</f>
        <v>0</v>
      </c>
      <c r="N50" s="7"/>
    </row>
    <row r="51" spans="1:14" ht="13.5" thickBot="1">
      <c r="A51" s="7"/>
      <c r="B51" s="10"/>
      <c r="C51" s="10"/>
      <c r="D51" s="10"/>
      <c r="E51" s="10"/>
      <c r="F51" s="10"/>
      <c r="G51" s="10"/>
      <c r="H51" s="10"/>
      <c r="I51" s="10"/>
      <c r="J51" s="10"/>
      <c r="K51" s="62" t="s">
        <v>21</v>
      </c>
      <c r="L51" s="63"/>
      <c r="M51" s="64"/>
      <c r="N51" s="7"/>
    </row>
    <row r="52" spans="1:14" ht="26.25" thickBot="1">
      <c r="A52" s="7"/>
      <c r="B52" s="16" t="s">
        <v>13</v>
      </c>
      <c r="C52" s="17" t="s">
        <v>199</v>
      </c>
      <c r="D52" s="10"/>
      <c r="E52" s="16" t="s">
        <v>23</v>
      </c>
      <c r="F52" s="45" t="s">
        <v>204</v>
      </c>
      <c r="G52" s="10"/>
      <c r="H52" s="10"/>
      <c r="I52" s="10"/>
      <c r="J52" s="10"/>
      <c r="K52" s="56">
        <f>K50/1000</f>
        <v>0</v>
      </c>
      <c r="L52" s="57">
        <f>L50/1000</f>
        <v>0</v>
      </c>
      <c r="M52" s="58">
        <f>M50/1000</f>
        <v>0</v>
      </c>
      <c r="N52" s="7"/>
    </row>
    <row r="53" spans="1:14" ht="12.7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"/>
      <c r="N53" s="7"/>
    </row>
    <row r="54" spans="1:14" ht="25.5">
      <c r="A54" s="7"/>
      <c r="B54" s="16" t="s">
        <v>15</v>
      </c>
      <c r="C54" s="17" t="s">
        <v>200</v>
      </c>
      <c r="D54" s="10"/>
      <c r="E54" s="16" t="s">
        <v>24</v>
      </c>
      <c r="F54" s="45" t="s">
        <v>204</v>
      </c>
      <c r="G54" s="10"/>
      <c r="H54" s="10"/>
      <c r="I54" s="10"/>
      <c r="J54" s="10"/>
      <c r="K54" s="10"/>
      <c r="L54" s="10"/>
      <c r="M54" s="7"/>
      <c r="N54" s="7"/>
    </row>
    <row r="55" spans="1:14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7"/>
      <c r="N55" s="7"/>
    </row>
    <row r="56" spans="1:14" ht="25.5">
      <c r="A56" s="7"/>
      <c r="B56" s="16" t="s">
        <v>14</v>
      </c>
      <c r="C56" s="17" t="s">
        <v>201</v>
      </c>
      <c r="D56" s="10"/>
      <c r="E56" s="16" t="s">
        <v>26</v>
      </c>
      <c r="F56" s="45" t="s">
        <v>204</v>
      </c>
      <c r="G56" s="10"/>
      <c r="H56" s="10"/>
      <c r="I56" s="10"/>
      <c r="J56" s="10"/>
      <c r="K56" s="16" t="s">
        <v>19</v>
      </c>
      <c r="L56" s="59">
        <f>SUBTOTAL(101,N3:N47)</f>
        <v>2.466666666666667</v>
      </c>
      <c r="M56" s="7"/>
      <c r="N56" s="7"/>
    </row>
    <row r="57" spans="1:14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7"/>
      <c r="N57" s="7"/>
    </row>
    <row r="58" spans="1:14" ht="25.5">
      <c r="A58" s="7"/>
      <c r="B58" s="16" t="s">
        <v>16</v>
      </c>
      <c r="C58" s="12" t="s">
        <v>202</v>
      </c>
      <c r="D58" s="10"/>
      <c r="E58" s="16" t="s">
        <v>25</v>
      </c>
      <c r="F58" s="45" t="s">
        <v>204</v>
      </c>
      <c r="G58" s="10"/>
      <c r="H58" s="10"/>
      <c r="I58" s="10"/>
      <c r="J58" s="10"/>
      <c r="K58" s="16" t="s">
        <v>20</v>
      </c>
      <c r="L58" s="24" t="s">
        <v>33</v>
      </c>
      <c r="M58" s="7"/>
      <c r="N58" s="7"/>
    </row>
    <row r="59" spans="1:14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7"/>
      <c r="N59" s="7"/>
    </row>
    <row r="60" spans="1:14" ht="38.25">
      <c r="A60" s="7"/>
      <c r="B60" s="16" t="s">
        <v>17</v>
      </c>
      <c r="C60" s="12" t="s">
        <v>197</v>
      </c>
      <c r="D60" s="10"/>
      <c r="E60" s="16" t="s">
        <v>27</v>
      </c>
      <c r="F60" s="45" t="s">
        <v>204</v>
      </c>
      <c r="G60" s="10"/>
      <c r="H60" s="10"/>
      <c r="I60" s="10"/>
      <c r="J60" s="10"/>
      <c r="K60" s="10"/>
      <c r="L60" s="10"/>
      <c r="M60" s="7"/>
      <c r="N60" s="7"/>
    </row>
    <row r="61" spans="1:14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7"/>
      <c r="N61" s="7"/>
    </row>
    <row r="62" spans="1:14" ht="25.5">
      <c r="A62" s="7"/>
      <c r="B62" s="16" t="s">
        <v>18</v>
      </c>
      <c r="C62" s="18">
        <v>33600000</v>
      </c>
      <c r="D62" s="10"/>
      <c r="E62" s="16" t="s">
        <v>28</v>
      </c>
      <c r="F62" s="45" t="s">
        <v>204</v>
      </c>
      <c r="G62" s="10"/>
      <c r="H62" s="10"/>
      <c r="I62" s="10"/>
      <c r="J62" s="10"/>
      <c r="K62" s="10"/>
      <c r="L62" s="10"/>
      <c r="M62" s="7"/>
      <c r="N62" s="7"/>
    </row>
    <row r="63" spans="1:14" ht="12.75">
      <c r="A63" s="7"/>
      <c r="B63" s="8"/>
      <c r="C63" s="9"/>
      <c r="D63" s="10"/>
      <c r="E63" s="10"/>
      <c r="F63" s="7"/>
      <c r="G63" s="10"/>
      <c r="H63" s="10"/>
      <c r="I63" s="10"/>
      <c r="J63" s="10"/>
      <c r="K63" s="10"/>
      <c r="L63" s="10"/>
      <c r="M63" s="7"/>
      <c r="N63" s="7"/>
    </row>
    <row r="64" spans="1:14" ht="12.75">
      <c r="A64" s="7"/>
      <c r="B64" s="8"/>
      <c r="C64" s="9"/>
      <c r="D64" s="10"/>
      <c r="E64" s="10"/>
      <c r="F64" s="7"/>
      <c r="G64" s="10"/>
      <c r="H64" s="10"/>
      <c r="I64" s="10"/>
      <c r="J64" s="10"/>
      <c r="K64" s="10"/>
      <c r="L64" s="10"/>
      <c r="M64" s="7"/>
      <c r="N64" s="7"/>
    </row>
    <row r="65" ht="14.25">
      <c r="B65" s="65" t="s">
        <v>205</v>
      </c>
    </row>
  </sheetData>
  <sheetProtection/>
  <autoFilter ref="A2:N47"/>
  <mergeCells count="2">
    <mergeCell ref="A1:N1"/>
    <mergeCell ref="K51:M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2015-09-29T07:08:25Z</dcterms:modified>
  <cp:category/>
  <cp:version/>
  <cp:contentType/>
  <cp:contentStatus/>
</cp:coreProperties>
</file>