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Protamin, vinblastin i hidrokor" sheetId="1" r:id="rId1"/>
  </sheets>
  <definedNames>
    <definedName name="_xlnm._FilterDatabase" localSheetId="0" hidden="1">'Protamin, vinblastin i hidrokor'!$A$2:$O$18</definedName>
  </definedNames>
  <calcPr fullCalcOnLoad="1"/>
</workbook>
</file>

<file path=xl/sharedStrings.xml><?xml version="1.0" encoding="utf-8"?>
<sst xmlns="http://schemas.openxmlformats.org/spreadsheetml/2006/main" count="178" uniqueCount="135">
  <si>
    <t>Partija</t>
  </si>
  <si>
    <t>JKL</t>
  </si>
  <si>
    <t>IZABRANI DOBAVLJAČ</t>
  </si>
  <si>
    <t>Jedinica mere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</si>
  <si>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</si>
  <si>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</si>
  <si>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</si>
  <si>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</si>
  <si>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</si>
  <si>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</si>
  <si>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</si>
  <si>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</si>
  <si>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</si>
  <si>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</si>
  <si>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</si>
  <si>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</si>
  <si>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</si>
  <si>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</si>
  <si>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</si>
  <si>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</si>
  <si>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</si>
  <si>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</si>
  <si>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</si>
  <si>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</si>
  <si>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</si>
  <si>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</si>
  <si>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</si>
  <si>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</si>
  <si>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</si>
  <si>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</si>
  <si>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</si>
  <si>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Farmalogist</t>
  </si>
  <si>
    <t>ZAŠTIĆENI NAZIV LEKA</t>
  </si>
  <si>
    <t>FARMACEUTSKI OBLIK</t>
  </si>
  <si>
    <t>100 mg</t>
  </si>
  <si>
    <t>Oblikovana po partijama, centralizovana</t>
  </si>
  <si>
    <t>Pregovarački postupak bez objavljivanja poziva</t>
  </si>
  <si>
    <t>Dobra</t>
  </si>
  <si>
    <t>Klasičan sektor</t>
  </si>
  <si>
    <t>Najniža ponuđena cena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</si>
  <si>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</si>
  <si>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</si>
  <si>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</si>
  <si>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Broj mišljenja UJN</t>
  </si>
  <si>
    <t>fibrinogen, koagulacioni faktor XIII, humani,  aprotinin, trombin, kalcijum hlorid (270 mg+ 180 U + 3000 KIU + 1500 i.j.+ 17,7 mg)/3 ml</t>
  </si>
  <si>
    <t>tigeciklin 50 mg</t>
  </si>
  <si>
    <t>meropenem 1000 mg</t>
  </si>
  <si>
    <t xml:space="preserve">vorikonazol tableta 200 mg </t>
  </si>
  <si>
    <t xml:space="preserve">vorikonazol prašak 200 mg </t>
  </si>
  <si>
    <t>metotreksat 500 mg</t>
  </si>
  <si>
    <t>dalteparin- natrijum 
2500 i.j.</t>
  </si>
  <si>
    <t>dalteparin- natrijum 
5000 i.j.</t>
  </si>
  <si>
    <t>2500 i.j./0,2 ml</t>
  </si>
  <si>
    <t>injekcioni špric</t>
  </si>
  <si>
    <t>5000 i.j./0,2 ml</t>
  </si>
  <si>
    <t>set</t>
  </si>
  <si>
    <t>50 mg</t>
  </si>
  <si>
    <t>bočica</t>
  </si>
  <si>
    <t>500 mg</t>
  </si>
  <si>
    <t>1000 mg</t>
  </si>
  <si>
    <t>200 mg</t>
  </si>
  <si>
    <t>tableta</t>
  </si>
  <si>
    <t xml:space="preserve">vinorelbin </t>
  </si>
  <si>
    <t>10 mg</t>
  </si>
  <si>
    <t xml:space="preserve">doksorubicin </t>
  </si>
  <si>
    <t>temozolomid</t>
  </si>
  <si>
    <t>5 mg</t>
  </si>
  <si>
    <t>mg</t>
  </si>
  <si>
    <t xml:space="preserve">20 mg </t>
  </si>
  <si>
    <t>250 mg</t>
  </si>
  <si>
    <t>404-3-110/15-13</t>
  </si>
  <si>
    <t>LEKOVI LISTE B I LISTE C, za dva meseca</t>
  </si>
  <si>
    <t>4x(270 mg + 180 U + 3000 KIU + 1500 i.j.+ 17,7 mg)/3 ml</t>
  </si>
  <si>
    <t>PharmaSwiss</t>
  </si>
  <si>
    <t xml:space="preserve">Phoenix Pharma </t>
  </si>
  <si>
    <t>Vega</t>
  </si>
  <si>
    <t>Adoc</t>
  </si>
  <si>
    <t>Lekovi sa Liste B i liste C, za dva meseca.</t>
  </si>
  <si>
    <t>404-02-4453/14</t>
  </si>
  <si>
    <t>1031430</t>
  </si>
  <si>
    <t>1031431</t>
  </si>
  <si>
    <t>1031432</t>
  </si>
  <si>
    <t>1031433</t>
  </si>
  <si>
    <t>0062210</t>
  </si>
  <si>
    <t>0062211</t>
  </si>
  <si>
    <t>0029781</t>
  </si>
  <si>
    <t>Wyeth Pharmaceuticals</t>
  </si>
  <si>
    <t>prašak za rastvor za infuziju</t>
  </si>
  <si>
    <t>bočica, 10 po 50 mg</t>
  </si>
  <si>
    <t>9067082</t>
  </si>
  <si>
    <t>Beriplast P Combi-Set 3 ml </t>
  </si>
  <si>
    <t> CSL BEHRING GMBH</t>
  </si>
  <si>
    <t>prašak i rastvarač za lepak za tkivo </t>
  </si>
  <si>
    <t>0029754</t>
  </si>
  <si>
    <t>Merocid </t>
  </si>
  <si>
    <t>PharmaSwissd.o.o. </t>
  </si>
  <si>
    <t>prašak za rastvor za injekciju/ infuziju </t>
  </si>
  <si>
    <t>Fragmin </t>
  </si>
  <si>
    <t>PFIZER MANUFACTURING BELGIUM NV </t>
  </si>
  <si>
    <t>rastvor za injekciju u napunjenom injekcionom špricu </t>
  </si>
  <si>
    <t> Fragmin</t>
  </si>
  <si>
    <t> PFIZER MANUFACTURING BELGIUM NV </t>
  </si>
  <si>
    <t>rastvor za injekciju u napunjenom injekcionom špricu  </t>
  </si>
  <si>
    <t>1327532 </t>
  </si>
  <si>
    <t> Vfend</t>
  </si>
  <si>
    <t>PFIZER MANUFACTURING DEUTCHLAND GMBH  </t>
  </si>
  <si>
    <t> film tableta</t>
  </si>
  <si>
    <t> 0327534</t>
  </si>
  <si>
    <t>PFIZER PGM  </t>
  </si>
  <si>
    <t> prašak za rastvor za infuziju</t>
  </si>
  <si>
    <t> 0034181</t>
  </si>
  <si>
    <t> Methotrexate</t>
  </si>
  <si>
    <t> PFIZER (PERTH) PTY. LIMITED</t>
  </si>
  <si>
    <t> rastvor za injekciju</t>
  </si>
  <si>
    <t> 0030243</t>
  </si>
  <si>
    <t>Vinorelbin Ebewe </t>
  </si>
  <si>
    <t> EBEWE PHARMA GES.M.B.H NFG. KG</t>
  </si>
  <si>
    <t> koncentrat za rastvor za infuziju</t>
  </si>
  <si>
    <t> 0030242</t>
  </si>
  <si>
    <t>Vinorelbin Ebewe  </t>
  </si>
  <si>
    <t>koncentrat za rastvor za infuziju </t>
  </si>
  <si>
    <t> Temodal</t>
  </si>
  <si>
    <t> SCHERING-PLOUGH LABO N.V., Belgija</t>
  </si>
  <si>
    <t>kapsula, tvrda </t>
  </si>
  <si>
    <t>Temodal</t>
  </si>
  <si>
    <t>SCHERING-PLOUGH LABO N.V., Belgija</t>
  </si>
  <si>
    <t>kapsula, tvrda</t>
  </si>
  <si>
    <t xml:space="preserve"> DOXORUBICIN “Ebewe”  </t>
  </si>
  <si>
    <t>Ebewe Pharma Ges. M.B.H. NFG. KG  </t>
  </si>
  <si>
    <t> koncentrat za rastvor za infuziju </t>
  </si>
  <si>
    <t> DOXORUBICIN “Ebewe” </t>
  </si>
  <si>
    <t>koncentrat za rastvor za infuziju  </t>
  </si>
  <si>
    <t>0033190</t>
  </si>
  <si>
    <t>0033191</t>
  </si>
  <si>
    <t xml:space="preserve"> Tygacil prašak</t>
  </si>
</sst>
</file>

<file path=xl/styles.xml><?xml version="1.0" encoding="utf-8"?>
<styleSheet xmlns="http://schemas.openxmlformats.org/spreadsheetml/2006/main">
  <numFmts count="1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43" fillId="0" borderId="0" xfId="0" applyFont="1" applyAlignment="1">
      <alignment wrapText="1"/>
    </xf>
    <xf numFmtId="4" fontId="44" fillId="0" borderId="10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4" fontId="41" fillId="0" borderId="11" xfId="0" applyNumberFormat="1" applyFont="1" applyBorder="1" applyAlignment="1">
      <alignment vertical="center" wrapText="1"/>
    </xf>
    <xf numFmtId="4" fontId="41" fillId="0" borderId="12" xfId="0" applyNumberFormat="1" applyFont="1" applyBorder="1" applyAlignment="1">
      <alignment vertical="center" wrapText="1"/>
    </xf>
    <xf numFmtId="4" fontId="41" fillId="0" borderId="13" xfId="0" applyNumberFormat="1" applyFont="1" applyBorder="1" applyAlignment="1">
      <alignment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3" fillId="4" borderId="10" xfId="58" applyNumberFormat="1" applyFont="1" applyFill="1" applyBorder="1" applyAlignment="1">
      <alignment horizontal="center" vertical="center" wrapText="1"/>
      <protection/>
    </xf>
    <xf numFmtId="4" fontId="3" fillId="2" borderId="10" xfId="58" applyNumberFormat="1" applyFont="1" applyFill="1" applyBorder="1" applyAlignment="1">
      <alignment horizontal="center" vertical="center" wrapText="1"/>
      <protection/>
    </xf>
    <xf numFmtId="3" fontId="3" fillId="0" borderId="10" xfId="58" applyNumberFormat="1" applyFont="1" applyFill="1" applyBorder="1" applyAlignment="1">
      <alignment horizontal="center" vertical="center" wrapText="1"/>
      <protection/>
    </xf>
    <xf numFmtId="170" fontId="41" fillId="0" borderId="14" xfId="0" applyNumberFormat="1" applyFont="1" applyBorder="1" applyAlignment="1">
      <alignment vertical="center" wrapText="1"/>
    </xf>
    <xf numFmtId="170" fontId="41" fillId="0" borderId="16" xfId="0" applyNumberFormat="1" applyFont="1" applyBorder="1" applyAlignment="1">
      <alignment vertical="center" wrapText="1"/>
    </xf>
    <xf numFmtId="170" fontId="41" fillId="0" borderId="12" xfId="0" applyNumberFormat="1" applyFont="1" applyBorder="1" applyAlignment="1">
      <alignment vertical="center" wrapText="1"/>
    </xf>
    <xf numFmtId="0" fontId="47" fillId="0" borderId="17" xfId="0" applyFont="1" applyBorder="1" applyAlignment="1">
      <alignment horizontal="center" wrapText="1"/>
    </xf>
    <xf numFmtId="4" fontId="41" fillId="36" borderId="11" xfId="0" applyNumberFormat="1" applyFont="1" applyFill="1" applyBorder="1" applyAlignment="1">
      <alignment horizontal="center" vertical="center" wrapText="1"/>
    </xf>
    <xf numFmtId="4" fontId="41" fillId="36" borderId="16" xfId="0" applyNumberFormat="1" applyFont="1" applyFill="1" applyBorder="1" applyAlignment="1">
      <alignment horizontal="center" vertical="center" wrapText="1"/>
    </xf>
    <xf numFmtId="4" fontId="41" fillId="36" borderId="18" xfId="0" applyNumberFormat="1" applyFont="1" applyFill="1" applyBorder="1" applyAlignment="1">
      <alignment horizontal="center" vertical="center" wrapText="1"/>
    </xf>
    <xf numFmtId="4" fontId="3" fillId="4" borderId="19" xfId="58" applyNumberFormat="1" applyFont="1" applyFill="1" applyBorder="1" applyAlignment="1">
      <alignment horizontal="center" vertical="center" wrapText="1"/>
      <protection/>
    </xf>
    <xf numFmtId="4" fontId="3" fillId="4" borderId="20" xfId="58" applyNumberFormat="1" applyFont="1" applyFill="1" applyBorder="1" applyAlignment="1">
      <alignment horizontal="center" vertical="center" wrapText="1"/>
      <protection/>
    </xf>
    <xf numFmtId="4" fontId="3" fillId="4" borderId="21" xfId="58" applyNumberFormat="1" applyFont="1" applyFill="1" applyBorder="1" applyAlignment="1">
      <alignment horizontal="center" vertical="center" wrapText="1"/>
      <protection/>
    </xf>
    <xf numFmtId="4" fontId="3" fillId="2" borderId="19" xfId="58" applyNumberFormat="1" applyFont="1" applyFill="1" applyBorder="1" applyAlignment="1">
      <alignment horizontal="center" vertical="center" wrapText="1"/>
      <protection/>
    </xf>
    <xf numFmtId="4" fontId="3" fillId="2" borderId="20" xfId="58" applyNumberFormat="1" applyFont="1" applyFill="1" applyBorder="1" applyAlignment="1">
      <alignment horizontal="center" vertical="center" wrapText="1"/>
      <protection/>
    </xf>
    <xf numFmtId="4" fontId="3" fillId="2" borderId="21" xfId="58" applyNumberFormat="1" applyFont="1" applyFill="1" applyBorder="1" applyAlignment="1">
      <alignment horizontal="center" vertical="center" wrapText="1"/>
      <protection/>
    </xf>
    <xf numFmtId="3" fontId="3" fillId="0" borderId="19" xfId="58" applyNumberFormat="1" applyFont="1" applyFill="1" applyBorder="1" applyAlignment="1">
      <alignment horizontal="center" vertical="center" wrapText="1"/>
      <protection/>
    </xf>
    <xf numFmtId="3" fontId="3" fillId="0" borderId="20" xfId="58" applyNumberFormat="1" applyFont="1" applyFill="1" applyBorder="1" applyAlignment="1">
      <alignment horizontal="center" vertical="center" wrapText="1"/>
      <protection/>
    </xf>
    <xf numFmtId="3" fontId="3" fillId="0" borderId="21" xfId="58" applyNumberFormat="1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horizontal="center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22" xfId="0" applyFont="1" applyBorder="1" applyAlignment="1">
      <alignment wrapText="1"/>
    </xf>
    <xf numFmtId="49" fontId="25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35" borderId="10" xfId="5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0" xfId="55" applyFont="1" applyFill="1" applyBorder="1" applyAlignment="1">
      <alignment horizontal="center" vertical="center" wrapText="1"/>
      <protection/>
    </xf>
    <xf numFmtId="0" fontId="3" fillId="35" borderId="21" xfId="5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7.28125" style="49" customWidth="1"/>
    <col min="2" max="2" width="17.7109375" style="49" customWidth="1"/>
    <col min="3" max="3" width="24.421875" style="49" customWidth="1"/>
    <col min="4" max="4" width="22.421875" style="49" bestFit="1" customWidth="1"/>
    <col min="5" max="5" width="23.8515625" style="49" bestFit="1" customWidth="1"/>
    <col min="6" max="6" width="21.28125" style="49" customWidth="1"/>
    <col min="7" max="7" width="17.7109375" style="49" customWidth="1"/>
    <col min="8" max="8" width="12.28125" style="49" customWidth="1"/>
    <col min="9" max="9" width="15.57421875" style="49" customWidth="1"/>
    <col min="10" max="10" width="17.140625" style="49" customWidth="1"/>
    <col min="11" max="11" width="15.28125" style="49" customWidth="1"/>
    <col min="12" max="12" width="18.8515625" style="49" customWidth="1"/>
    <col min="13" max="13" width="24.00390625" style="49" customWidth="1"/>
    <col min="14" max="14" width="20.8515625" style="49" customWidth="1"/>
    <col min="15" max="15" width="15.00390625" style="49" customWidth="1"/>
    <col min="16" max="16384" width="9.140625" style="49" customWidth="1"/>
  </cols>
  <sheetData>
    <row r="1" spans="1:15" ht="30" customHeight="1">
      <c r="A1" s="35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8.25">
      <c r="A2" s="1" t="s">
        <v>0</v>
      </c>
      <c r="B2" s="2" t="s">
        <v>1</v>
      </c>
      <c r="C2" s="3" t="s">
        <v>4</v>
      </c>
      <c r="D2" s="3" t="s">
        <v>32</v>
      </c>
      <c r="E2" s="11" t="s">
        <v>5</v>
      </c>
      <c r="F2" s="3" t="s">
        <v>33</v>
      </c>
      <c r="G2" s="20" t="s">
        <v>6</v>
      </c>
      <c r="H2" s="11" t="s">
        <v>3</v>
      </c>
      <c r="I2" s="21" t="s">
        <v>7</v>
      </c>
      <c r="J2" s="21" t="s">
        <v>11</v>
      </c>
      <c r="K2" s="11" t="s">
        <v>8</v>
      </c>
      <c r="L2" s="11" t="s">
        <v>10</v>
      </c>
      <c r="M2" s="11" t="s">
        <v>12</v>
      </c>
      <c r="N2" s="4" t="s">
        <v>2</v>
      </c>
      <c r="O2" s="4" t="s">
        <v>9</v>
      </c>
    </row>
    <row r="3" spans="1:15" ht="38.25">
      <c r="A3" s="19">
        <v>1</v>
      </c>
      <c r="B3" s="16" t="s">
        <v>83</v>
      </c>
      <c r="C3" s="17" t="s">
        <v>50</v>
      </c>
      <c r="D3" s="17" t="s">
        <v>97</v>
      </c>
      <c r="E3" s="18" t="s">
        <v>98</v>
      </c>
      <c r="F3" s="18" t="s">
        <v>99</v>
      </c>
      <c r="G3" s="18" t="s">
        <v>52</v>
      </c>
      <c r="H3" s="54" t="s">
        <v>53</v>
      </c>
      <c r="I3" s="29">
        <v>157.81</v>
      </c>
      <c r="J3" s="30">
        <v>152.91</v>
      </c>
      <c r="K3" s="31"/>
      <c r="L3" s="29">
        <f>I3*K3</f>
        <v>0</v>
      </c>
      <c r="M3" s="30">
        <f>J3*K3</f>
        <v>0</v>
      </c>
      <c r="N3" s="18" t="s">
        <v>31</v>
      </c>
      <c r="O3" s="55">
        <v>2</v>
      </c>
    </row>
    <row r="4" spans="1:15" ht="38.25">
      <c r="A4" s="19">
        <v>2</v>
      </c>
      <c r="B4" s="16" t="s">
        <v>84</v>
      </c>
      <c r="C4" s="17" t="s">
        <v>51</v>
      </c>
      <c r="D4" s="17" t="s">
        <v>100</v>
      </c>
      <c r="E4" s="18" t="s">
        <v>101</v>
      </c>
      <c r="F4" s="18" t="s">
        <v>102</v>
      </c>
      <c r="G4" s="18" t="s">
        <v>54</v>
      </c>
      <c r="H4" s="54" t="s">
        <v>53</v>
      </c>
      <c r="I4" s="29">
        <v>292.39</v>
      </c>
      <c r="J4" s="30">
        <v>282.93</v>
      </c>
      <c r="K4" s="31"/>
      <c r="L4" s="29">
        <f aca="true" t="shared" si="0" ref="L4:L14">I4*K4</f>
        <v>0</v>
      </c>
      <c r="M4" s="30">
        <f aca="true" t="shared" si="1" ref="M4:M14">J4*K4</f>
        <v>0</v>
      </c>
      <c r="N4" s="18" t="s">
        <v>31</v>
      </c>
      <c r="O4" s="55">
        <v>2</v>
      </c>
    </row>
    <row r="5" spans="1:15" ht="76.5">
      <c r="A5" s="19">
        <v>3</v>
      </c>
      <c r="B5" s="16" t="s">
        <v>89</v>
      </c>
      <c r="C5" s="17" t="s">
        <v>44</v>
      </c>
      <c r="D5" s="17" t="s">
        <v>90</v>
      </c>
      <c r="E5" s="18" t="s">
        <v>91</v>
      </c>
      <c r="F5" s="18" t="s">
        <v>92</v>
      </c>
      <c r="G5" s="18" t="s">
        <v>72</v>
      </c>
      <c r="H5" s="54" t="s">
        <v>55</v>
      </c>
      <c r="I5" s="29">
        <v>30916.3</v>
      </c>
      <c r="J5" s="30">
        <v>30916.3</v>
      </c>
      <c r="K5" s="31"/>
      <c r="L5" s="29">
        <f t="shared" si="0"/>
        <v>0</v>
      </c>
      <c r="M5" s="30">
        <f t="shared" si="1"/>
        <v>0</v>
      </c>
      <c r="N5" s="53" t="s">
        <v>73</v>
      </c>
      <c r="O5" s="55">
        <v>1</v>
      </c>
    </row>
    <row r="6" spans="1:15" ht="25.5">
      <c r="A6" s="19">
        <v>4</v>
      </c>
      <c r="B6" s="16" t="s">
        <v>85</v>
      </c>
      <c r="C6" s="17" t="s">
        <v>45</v>
      </c>
      <c r="D6" s="56" t="s">
        <v>134</v>
      </c>
      <c r="E6" s="56" t="s">
        <v>86</v>
      </c>
      <c r="F6" s="18" t="s">
        <v>87</v>
      </c>
      <c r="G6" s="17" t="s">
        <v>88</v>
      </c>
      <c r="H6" s="54" t="s">
        <v>57</v>
      </c>
      <c r="I6" s="29">
        <v>5156.92</v>
      </c>
      <c r="J6" s="30">
        <v>5156.92</v>
      </c>
      <c r="K6" s="31"/>
      <c r="L6" s="29">
        <f t="shared" si="0"/>
        <v>0</v>
      </c>
      <c r="M6" s="30">
        <f t="shared" si="1"/>
        <v>0</v>
      </c>
      <c r="N6" s="18" t="s">
        <v>74</v>
      </c>
      <c r="O6" s="55">
        <v>1</v>
      </c>
    </row>
    <row r="7" spans="1:15" ht="25.5">
      <c r="A7" s="19">
        <v>6</v>
      </c>
      <c r="B7" s="16" t="s">
        <v>93</v>
      </c>
      <c r="C7" s="17" t="s">
        <v>46</v>
      </c>
      <c r="D7" s="17" t="s">
        <v>94</v>
      </c>
      <c r="E7" s="18" t="s">
        <v>95</v>
      </c>
      <c r="F7" s="18" t="s">
        <v>96</v>
      </c>
      <c r="G7" s="18" t="s">
        <v>59</v>
      </c>
      <c r="H7" s="54" t="s">
        <v>57</v>
      </c>
      <c r="I7" s="29">
        <v>615.27</v>
      </c>
      <c r="J7" s="30">
        <v>615.27</v>
      </c>
      <c r="K7" s="31"/>
      <c r="L7" s="29">
        <f t="shared" si="0"/>
        <v>0</v>
      </c>
      <c r="M7" s="30">
        <f t="shared" si="1"/>
        <v>0</v>
      </c>
      <c r="N7" s="18" t="s">
        <v>73</v>
      </c>
      <c r="O7" s="55">
        <v>1</v>
      </c>
    </row>
    <row r="8" spans="1:15" ht="38.25">
      <c r="A8" s="19">
        <v>7</v>
      </c>
      <c r="B8" s="16" t="s">
        <v>103</v>
      </c>
      <c r="C8" s="17" t="s">
        <v>47</v>
      </c>
      <c r="D8" s="17" t="s">
        <v>104</v>
      </c>
      <c r="E8" s="18" t="s">
        <v>105</v>
      </c>
      <c r="F8" s="18" t="s">
        <v>106</v>
      </c>
      <c r="G8" s="18" t="s">
        <v>60</v>
      </c>
      <c r="H8" s="54" t="s">
        <v>61</v>
      </c>
      <c r="I8" s="29">
        <v>3796.56</v>
      </c>
      <c r="J8" s="30">
        <v>3680.88</v>
      </c>
      <c r="K8" s="31"/>
      <c r="L8" s="29">
        <f t="shared" si="0"/>
        <v>0</v>
      </c>
      <c r="M8" s="30">
        <f t="shared" si="1"/>
        <v>0</v>
      </c>
      <c r="N8" s="18" t="s">
        <v>31</v>
      </c>
      <c r="O8" s="55">
        <v>2</v>
      </c>
    </row>
    <row r="9" spans="1:15" ht="25.5">
      <c r="A9" s="19">
        <v>8</v>
      </c>
      <c r="B9" s="16" t="s">
        <v>107</v>
      </c>
      <c r="C9" s="17" t="s">
        <v>48</v>
      </c>
      <c r="D9" s="17" t="s">
        <v>104</v>
      </c>
      <c r="E9" s="18" t="s">
        <v>108</v>
      </c>
      <c r="F9" s="18" t="s">
        <v>109</v>
      </c>
      <c r="G9" s="18" t="s">
        <v>60</v>
      </c>
      <c r="H9" s="54" t="s">
        <v>57</v>
      </c>
      <c r="I9" s="29">
        <v>12000.9</v>
      </c>
      <c r="J9" s="30">
        <v>11605.82</v>
      </c>
      <c r="K9" s="31"/>
      <c r="L9" s="29">
        <f t="shared" si="0"/>
        <v>0</v>
      </c>
      <c r="M9" s="30">
        <f t="shared" si="1"/>
        <v>0</v>
      </c>
      <c r="N9" s="18" t="s">
        <v>31</v>
      </c>
      <c r="O9" s="55">
        <v>2</v>
      </c>
    </row>
    <row r="10" spans="1:15" ht="25.5">
      <c r="A10" s="19">
        <v>9</v>
      </c>
      <c r="B10" s="16" t="s">
        <v>110</v>
      </c>
      <c r="C10" s="17" t="s">
        <v>49</v>
      </c>
      <c r="D10" s="54" t="s">
        <v>111</v>
      </c>
      <c r="E10" s="54" t="s">
        <v>112</v>
      </c>
      <c r="F10" s="54" t="s">
        <v>113</v>
      </c>
      <c r="G10" s="54" t="s">
        <v>58</v>
      </c>
      <c r="H10" s="54" t="s">
        <v>57</v>
      </c>
      <c r="I10" s="29">
        <v>2476.5</v>
      </c>
      <c r="J10" s="30">
        <v>2476.5</v>
      </c>
      <c r="K10" s="31"/>
      <c r="L10" s="29">
        <f t="shared" si="0"/>
        <v>0</v>
      </c>
      <c r="M10" s="30">
        <f t="shared" si="1"/>
        <v>0</v>
      </c>
      <c r="N10" s="18" t="s">
        <v>31</v>
      </c>
      <c r="O10" s="55">
        <v>1</v>
      </c>
    </row>
    <row r="11" spans="1:15" ht="25.5">
      <c r="A11" s="19">
        <v>10</v>
      </c>
      <c r="B11" s="16" t="s">
        <v>114</v>
      </c>
      <c r="C11" s="17" t="s">
        <v>62</v>
      </c>
      <c r="D11" s="17" t="s">
        <v>115</v>
      </c>
      <c r="E11" s="18" t="s">
        <v>116</v>
      </c>
      <c r="F11" s="18" t="s">
        <v>117</v>
      </c>
      <c r="G11" s="18" t="s">
        <v>63</v>
      </c>
      <c r="H11" s="54" t="s">
        <v>57</v>
      </c>
      <c r="I11" s="29">
        <v>1519.2</v>
      </c>
      <c r="J11" s="30">
        <v>1167.86</v>
      </c>
      <c r="K11" s="31"/>
      <c r="L11" s="29">
        <f t="shared" si="0"/>
        <v>0</v>
      </c>
      <c r="M11" s="30">
        <f t="shared" si="1"/>
        <v>0</v>
      </c>
      <c r="N11" s="18" t="s">
        <v>75</v>
      </c>
      <c r="O11" s="55">
        <v>3</v>
      </c>
    </row>
    <row r="12" spans="1:15" ht="25.5">
      <c r="A12" s="19">
        <v>10</v>
      </c>
      <c r="B12" s="16" t="s">
        <v>118</v>
      </c>
      <c r="C12" s="17" t="s">
        <v>62</v>
      </c>
      <c r="D12" s="17" t="s">
        <v>119</v>
      </c>
      <c r="E12" s="18" t="s">
        <v>116</v>
      </c>
      <c r="F12" s="18" t="s">
        <v>120</v>
      </c>
      <c r="G12" s="18" t="s">
        <v>56</v>
      </c>
      <c r="H12" s="54" t="s">
        <v>57</v>
      </c>
      <c r="I12" s="29">
        <v>6152.5</v>
      </c>
      <c r="J12" s="30">
        <v>5252.38</v>
      </c>
      <c r="K12" s="31"/>
      <c r="L12" s="29">
        <f t="shared" si="0"/>
        <v>0</v>
      </c>
      <c r="M12" s="30">
        <f t="shared" si="1"/>
        <v>0</v>
      </c>
      <c r="N12" s="18" t="s">
        <v>75</v>
      </c>
      <c r="O12" s="55">
        <v>3</v>
      </c>
    </row>
    <row r="13" spans="1:15" ht="25.5">
      <c r="A13" s="19">
        <v>11</v>
      </c>
      <c r="B13" s="16" t="s">
        <v>132</v>
      </c>
      <c r="C13" s="17" t="s">
        <v>64</v>
      </c>
      <c r="D13" s="17" t="s">
        <v>127</v>
      </c>
      <c r="E13" s="18" t="s">
        <v>128</v>
      </c>
      <c r="F13" s="18" t="s">
        <v>129</v>
      </c>
      <c r="G13" s="18" t="s">
        <v>63</v>
      </c>
      <c r="H13" s="54" t="s">
        <v>57</v>
      </c>
      <c r="I13" s="29">
        <v>209.1</v>
      </c>
      <c r="J13" s="30">
        <v>197.37</v>
      </c>
      <c r="K13" s="31"/>
      <c r="L13" s="29">
        <f t="shared" si="0"/>
        <v>0</v>
      </c>
      <c r="M13" s="30">
        <f t="shared" si="1"/>
        <v>0</v>
      </c>
      <c r="N13" s="18" t="s">
        <v>75</v>
      </c>
      <c r="O13" s="55">
        <v>2</v>
      </c>
    </row>
    <row r="14" spans="1:15" ht="25.5">
      <c r="A14" s="19">
        <v>11</v>
      </c>
      <c r="B14" s="16" t="s">
        <v>133</v>
      </c>
      <c r="C14" s="17" t="s">
        <v>64</v>
      </c>
      <c r="D14" s="17" t="s">
        <v>130</v>
      </c>
      <c r="E14" s="18" t="s">
        <v>128</v>
      </c>
      <c r="F14" s="18" t="s">
        <v>131</v>
      </c>
      <c r="G14" s="18" t="s">
        <v>56</v>
      </c>
      <c r="H14" s="54" t="s">
        <v>57</v>
      </c>
      <c r="I14" s="29">
        <v>1051.5</v>
      </c>
      <c r="J14" s="30">
        <v>641.52</v>
      </c>
      <c r="K14" s="31"/>
      <c r="L14" s="29">
        <f t="shared" si="0"/>
        <v>0</v>
      </c>
      <c r="M14" s="30">
        <f t="shared" si="1"/>
        <v>0</v>
      </c>
      <c r="N14" s="18" t="s">
        <v>75</v>
      </c>
      <c r="O14" s="55">
        <v>2</v>
      </c>
    </row>
    <row r="15" spans="1:15" ht="25.5">
      <c r="A15" s="19">
        <v>12</v>
      </c>
      <c r="B15" s="16" t="s">
        <v>79</v>
      </c>
      <c r="C15" s="17" t="s">
        <v>65</v>
      </c>
      <c r="D15" s="17" t="s">
        <v>121</v>
      </c>
      <c r="E15" s="18" t="s">
        <v>122</v>
      </c>
      <c r="F15" s="18" t="s">
        <v>123</v>
      </c>
      <c r="G15" s="18" t="s">
        <v>66</v>
      </c>
      <c r="H15" s="57" t="s">
        <v>67</v>
      </c>
      <c r="I15" s="39">
        <v>22.64</v>
      </c>
      <c r="J15" s="42">
        <v>22.64</v>
      </c>
      <c r="K15" s="45"/>
      <c r="L15" s="39">
        <f>I15*K15</f>
        <v>0</v>
      </c>
      <c r="M15" s="42">
        <f>J15*K15</f>
        <v>0</v>
      </c>
      <c r="N15" s="18" t="s">
        <v>76</v>
      </c>
      <c r="O15" s="55">
        <v>1</v>
      </c>
    </row>
    <row r="16" spans="1:15" ht="25.5">
      <c r="A16" s="19">
        <v>12</v>
      </c>
      <c r="B16" s="16" t="s">
        <v>80</v>
      </c>
      <c r="C16" s="17" t="s">
        <v>65</v>
      </c>
      <c r="D16" s="17" t="s">
        <v>124</v>
      </c>
      <c r="E16" s="18" t="s">
        <v>125</v>
      </c>
      <c r="F16" s="18" t="s">
        <v>126</v>
      </c>
      <c r="G16" s="18" t="s">
        <v>68</v>
      </c>
      <c r="H16" s="58"/>
      <c r="I16" s="40"/>
      <c r="J16" s="43"/>
      <c r="K16" s="46"/>
      <c r="L16" s="40"/>
      <c r="M16" s="43"/>
      <c r="N16" s="18" t="s">
        <v>76</v>
      </c>
      <c r="O16" s="55">
        <v>1</v>
      </c>
    </row>
    <row r="17" spans="1:15" ht="25.5">
      <c r="A17" s="19">
        <v>12</v>
      </c>
      <c r="B17" s="16" t="s">
        <v>81</v>
      </c>
      <c r="C17" s="17" t="s">
        <v>65</v>
      </c>
      <c r="D17" s="18" t="s">
        <v>124</v>
      </c>
      <c r="E17" s="18" t="s">
        <v>125</v>
      </c>
      <c r="F17" s="17" t="s">
        <v>126</v>
      </c>
      <c r="G17" s="18" t="s">
        <v>34</v>
      </c>
      <c r="H17" s="58"/>
      <c r="I17" s="40"/>
      <c r="J17" s="43"/>
      <c r="K17" s="46"/>
      <c r="L17" s="40"/>
      <c r="M17" s="43"/>
      <c r="N17" s="18" t="s">
        <v>76</v>
      </c>
      <c r="O17" s="55">
        <v>1</v>
      </c>
    </row>
    <row r="18" spans="1:15" ht="25.5">
      <c r="A18" s="19">
        <v>12</v>
      </c>
      <c r="B18" s="16" t="s">
        <v>82</v>
      </c>
      <c r="C18" s="17" t="s">
        <v>65</v>
      </c>
      <c r="D18" s="17" t="s">
        <v>124</v>
      </c>
      <c r="E18" s="18" t="s">
        <v>125</v>
      </c>
      <c r="F18" s="17" t="s">
        <v>126</v>
      </c>
      <c r="G18" s="18" t="s">
        <v>69</v>
      </c>
      <c r="H18" s="59"/>
      <c r="I18" s="41"/>
      <c r="J18" s="44"/>
      <c r="K18" s="47"/>
      <c r="L18" s="41"/>
      <c r="M18" s="44"/>
      <c r="N18" s="18" t="s">
        <v>76</v>
      </c>
      <c r="O18" s="55">
        <v>1</v>
      </c>
    </row>
    <row r="19" spans="1:15" ht="13.5" thickBot="1">
      <c r="A19" s="8"/>
      <c r="B19" s="8"/>
      <c r="C19" s="8"/>
      <c r="D19" s="8"/>
      <c r="E19" s="8"/>
      <c r="F19" s="8"/>
      <c r="G19" s="8"/>
      <c r="H19" s="8"/>
      <c r="I19" s="8"/>
      <c r="J19" s="8"/>
      <c r="K19" s="9"/>
      <c r="L19" s="10"/>
      <c r="M19" s="10"/>
      <c r="N19" s="5"/>
      <c r="O19" s="5"/>
    </row>
    <row r="20" spans="1:15" ht="24.75" thickBot="1">
      <c r="A20" s="8"/>
      <c r="B20" s="50"/>
      <c r="C20" s="5"/>
      <c r="D20" s="5"/>
      <c r="E20" s="6"/>
      <c r="F20" s="8"/>
      <c r="G20" s="8"/>
      <c r="H20" s="8"/>
      <c r="I20" s="8"/>
      <c r="J20" s="8"/>
      <c r="K20" s="9"/>
      <c r="L20" s="26" t="s">
        <v>10</v>
      </c>
      <c r="M20" s="27" t="s">
        <v>12</v>
      </c>
      <c r="N20" s="28" t="s">
        <v>13</v>
      </c>
      <c r="O20" s="51"/>
    </row>
    <row r="21" spans="1:15" ht="26.25" thickBot="1">
      <c r="A21" s="5"/>
      <c r="B21" s="11" t="s">
        <v>14</v>
      </c>
      <c r="C21" s="7" t="s">
        <v>70</v>
      </c>
      <c r="D21" s="8"/>
      <c r="E21" s="11" t="s">
        <v>24</v>
      </c>
      <c r="F21" s="22" t="s">
        <v>40</v>
      </c>
      <c r="G21" s="5"/>
      <c r="H21" s="6"/>
      <c r="I21" s="6"/>
      <c r="J21" s="6"/>
      <c r="K21" s="6"/>
      <c r="L21" s="23">
        <f>SUBTOTAL(9,L3:L18)</f>
        <v>0</v>
      </c>
      <c r="M21" s="25">
        <f>SUBTOTAL(9,M3:M18)</f>
        <v>0</v>
      </c>
      <c r="N21" s="24">
        <f>M21*1.1</f>
        <v>0</v>
      </c>
      <c r="O21" s="5"/>
    </row>
    <row r="22" spans="1:15" ht="13.5" thickBot="1">
      <c r="A22" s="5"/>
      <c r="B22" s="6"/>
      <c r="C22" s="6"/>
      <c r="D22" s="6"/>
      <c r="E22" s="6"/>
      <c r="F22" s="6"/>
      <c r="G22" s="5"/>
      <c r="H22" s="6"/>
      <c r="I22" s="6"/>
      <c r="J22" s="6"/>
      <c r="K22" s="6"/>
      <c r="L22" s="36" t="s">
        <v>23</v>
      </c>
      <c r="M22" s="37"/>
      <c r="N22" s="38"/>
      <c r="O22" s="5"/>
    </row>
    <row r="23" spans="1:15" ht="26.25" thickBot="1">
      <c r="A23" s="5"/>
      <c r="B23" s="11" t="s">
        <v>15</v>
      </c>
      <c r="C23" s="12" t="s">
        <v>35</v>
      </c>
      <c r="D23" s="15"/>
      <c r="E23" s="11" t="s">
        <v>25</v>
      </c>
      <c r="F23" s="22" t="s">
        <v>41</v>
      </c>
      <c r="G23" s="5"/>
      <c r="H23" s="6"/>
      <c r="I23" s="6"/>
      <c r="J23" s="6"/>
      <c r="K23" s="6"/>
      <c r="L23" s="32">
        <f>L21/1000</f>
        <v>0</v>
      </c>
      <c r="M23" s="33">
        <f>M21/1000</f>
        <v>0</v>
      </c>
      <c r="N23" s="34">
        <f>N21/1000</f>
        <v>0</v>
      </c>
      <c r="O23" s="5"/>
    </row>
    <row r="24" spans="1:15" ht="12.75">
      <c r="A24" s="5"/>
      <c r="B24" s="6"/>
      <c r="C24" s="6"/>
      <c r="D24" s="6"/>
      <c r="E24" s="6"/>
      <c r="F24" s="6"/>
      <c r="G24" s="5"/>
      <c r="H24" s="6"/>
      <c r="I24" s="6"/>
      <c r="J24" s="6"/>
      <c r="K24" s="6"/>
      <c r="L24" s="6"/>
      <c r="M24" s="6"/>
      <c r="N24" s="5"/>
      <c r="O24" s="5"/>
    </row>
    <row r="25" spans="1:15" ht="25.5">
      <c r="A25" s="5"/>
      <c r="B25" s="11" t="s">
        <v>17</v>
      </c>
      <c r="C25" s="12" t="s">
        <v>36</v>
      </c>
      <c r="D25" s="15"/>
      <c r="E25" s="11" t="s">
        <v>26</v>
      </c>
      <c r="F25" s="22" t="s">
        <v>41</v>
      </c>
      <c r="G25" s="5"/>
      <c r="H25" s="6"/>
      <c r="I25" s="6"/>
      <c r="J25" s="6"/>
      <c r="K25" s="6"/>
      <c r="L25" s="6"/>
      <c r="M25" s="6"/>
      <c r="N25" s="5"/>
      <c r="O25" s="5"/>
    </row>
    <row r="26" spans="1:15" ht="12.75">
      <c r="A26" s="5"/>
      <c r="B26" s="6"/>
      <c r="C26" s="6"/>
      <c r="D26" s="6"/>
      <c r="E26" s="6"/>
      <c r="F26" s="6"/>
      <c r="G26" s="5"/>
      <c r="H26" s="6"/>
      <c r="I26" s="6"/>
      <c r="J26" s="6"/>
      <c r="K26" s="6"/>
      <c r="L26" s="6"/>
      <c r="M26" s="6"/>
      <c r="N26" s="5"/>
      <c r="O26" s="5"/>
    </row>
    <row r="27" spans="1:15" ht="25.5">
      <c r="A27" s="5"/>
      <c r="B27" s="11" t="s">
        <v>16</v>
      </c>
      <c r="C27" s="12" t="s">
        <v>37</v>
      </c>
      <c r="D27" s="15"/>
      <c r="E27" s="11" t="s">
        <v>28</v>
      </c>
      <c r="F27" s="22" t="s">
        <v>41</v>
      </c>
      <c r="G27" s="5"/>
      <c r="H27" s="6"/>
      <c r="I27" s="6"/>
      <c r="J27" s="6"/>
      <c r="K27" s="6"/>
      <c r="L27" s="11" t="s">
        <v>21</v>
      </c>
      <c r="M27" s="61">
        <f>SUBTOTAL(101,O3:O18)</f>
        <v>1.625</v>
      </c>
      <c r="N27" s="5"/>
      <c r="O27" s="5"/>
    </row>
    <row r="28" spans="1:15" ht="12.75">
      <c r="A28" s="5"/>
      <c r="B28" s="6"/>
      <c r="C28" s="6"/>
      <c r="D28" s="6"/>
      <c r="E28" s="6"/>
      <c r="F28" s="6"/>
      <c r="G28" s="5"/>
      <c r="H28" s="6"/>
      <c r="I28" s="6"/>
      <c r="J28" s="6"/>
      <c r="K28" s="6"/>
      <c r="L28" s="6"/>
      <c r="M28" s="6"/>
      <c r="N28" s="5"/>
      <c r="O28" s="5"/>
    </row>
    <row r="29" spans="1:15" ht="25.5">
      <c r="A29" s="5"/>
      <c r="B29" s="11" t="s">
        <v>18</v>
      </c>
      <c r="C29" s="7" t="s">
        <v>38</v>
      </c>
      <c r="D29" s="8"/>
      <c r="E29" s="11" t="s">
        <v>27</v>
      </c>
      <c r="F29" s="22" t="s">
        <v>41</v>
      </c>
      <c r="G29" s="5"/>
      <c r="H29" s="6"/>
      <c r="I29" s="6"/>
      <c r="J29" s="6"/>
      <c r="K29" s="6"/>
      <c r="L29" s="11" t="s">
        <v>22</v>
      </c>
      <c r="M29" s="60" t="s">
        <v>39</v>
      </c>
      <c r="N29" s="5"/>
      <c r="O29" s="5"/>
    </row>
    <row r="30" spans="1:15" ht="12.75">
      <c r="A30" s="5"/>
      <c r="B30" s="6"/>
      <c r="C30" s="6"/>
      <c r="D30" s="6"/>
      <c r="E30" s="6"/>
      <c r="F30" s="6"/>
      <c r="G30" s="5"/>
      <c r="H30" s="6"/>
      <c r="I30" s="6"/>
      <c r="J30" s="6"/>
      <c r="K30" s="6"/>
      <c r="L30" s="6"/>
      <c r="M30" s="6"/>
      <c r="N30" s="5"/>
      <c r="O30" s="5"/>
    </row>
    <row r="31" spans="1:15" ht="25.5">
      <c r="A31" s="5"/>
      <c r="B31" s="11" t="s">
        <v>19</v>
      </c>
      <c r="C31" s="7" t="s">
        <v>77</v>
      </c>
      <c r="D31" s="8"/>
      <c r="E31" s="11" t="s">
        <v>29</v>
      </c>
      <c r="F31" s="22" t="s">
        <v>41</v>
      </c>
      <c r="G31" s="5"/>
      <c r="H31" s="6"/>
      <c r="I31" s="6"/>
      <c r="J31" s="6"/>
      <c r="K31" s="6"/>
      <c r="L31" s="6"/>
      <c r="M31" s="6"/>
      <c r="N31" s="5"/>
      <c r="O31" s="5"/>
    </row>
    <row r="32" spans="1:15" ht="12.75">
      <c r="A32" s="5"/>
      <c r="B32" s="6"/>
      <c r="C32" s="6"/>
      <c r="D32" s="6"/>
      <c r="E32" s="6"/>
      <c r="F32" s="6"/>
      <c r="G32" s="5"/>
      <c r="H32" s="6"/>
      <c r="I32" s="6"/>
      <c r="J32" s="6"/>
      <c r="K32" s="6"/>
      <c r="L32" s="6"/>
      <c r="M32" s="6"/>
      <c r="N32" s="5"/>
      <c r="O32" s="5"/>
    </row>
    <row r="33" spans="1:15" ht="25.5">
      <c r="A33" s="5"/>
      <c r="B33" s="11" t="s">
        <v>20</v>
      </c>
      <c r="C33" s="13">
        <v>33600000</v>
      </c>
      <c r="D33" s="14"/>
      <c r="E33" s="11" t="s">
        <v>30</v>
      </c>
      <c r="F33" s="22" t="s">
        <v>41</v>
      </c>
      <c r="G33" s="5"/>
      <c r="H33" s="6"/>
      <c r="I33" s="6"/>
      <c r="J33" s="6"/>
      <c r="K33" s="6"/>
      <c r="L33" s="6"/>
      <c r="M33" s="6"/>
      <c r="N33" s="5"/>
      <c r="O33" s="5"/>
    </row>
    <row r="34" spans="1:15" ht="12.75">
      <c r="A34" s="5"/>
      <c r="B34" s="50"/>
      <c r="C34" s="5"/>
      <c r="D34" s="5"/>
      <c r="E34" s="6"/>
      <c r="F34" s="5"/>
      <c r="G34" s="6"/>
      <c r="H34" s="6"/>
      <c r="I34" s="6"/>
      <c r="J34" s="6"/>
      <c r="K34" s="6"/>
      <c r="L34" s="6"/>
      <c r="M34" s="6"/>
      <c r="N34" s="5"/>
      <c r="O34" s="5"/>
    </row>
    <row r="35" spans="1:15" ht="25.5">
      <c r="A35" s="5"/>
      <c r="B35" s="11" t="s">
        <v>43</v>
      </c>
      <c r="C35" s="7" t="s">
        <v>78</v>
      </c>
      <c r="D35" s="5"/>
      <c r="E35" s="6"/>
      <c r="F35" s="5"/>
      <c r="G35" s="6"/>
      <c r="H35" s="6"/>
      <c r="I35" s="6"/>
      <c r="J35" s="6"/>
      <c r="K35" s="6"/>
      <c r="L35" s="6"/>
      <c r="M35" s="6"/>
      <c r="N35" s="5"/>
      <c r="O35" s="5"/>
    </row>
    <row r="36" spans="1:15" ht="12.75">
      <c r="A36" s="5"/>
      <c r="B36" s="50"/>
      <c r="C36" s="5"/>
      <c r="D36" s="5"/>
      <c r="E36" s="6"/>
      <c r="F36" s="5"/>
      <c r="G36" s="6"/>
      <c r="H36" s="6"/>
      <c r="I36" s="6"/>
      <c r="J36" s="6"/>
      <c r="K36" s="6"/>
      <c r="L36" s="6"/>
      <c r="M36" s="6"/>
      <c r="N36" s="5"/>
      <c r="O36" s="5"/>
    </row>
    <row r="37" spans="1:15" ht="12.75">
      <c r="A37" s="5"/>
      <c r="B37" s="50"/>
      <c r="C37" s="5"/>
      <c r="D37" s="5"/>
      <c r="E37" s="6"/>
      <c r="F37" s="5"/>
      <c r="G37" s="6"/>
      <c r="H37" s="6"/>
      <c r="I37" s="6"/>
      <c r="J37" s="6"/>
      <c r="K37" s="6"/>
      <c r="L37" s="6"/>
      <c r="M37" s="6"/>
      <c r="N37" s="5"/>
      <c r="O37" s="5"/>
    </row>
    <row r="38" spans="1:15" ht="14.25">
      <c r="A38" s="5"/>
      <c r="B38" s="52" t="s">
        <v>42</v>
      </c>
      <c r="C38" s="5"/>
      <c r="D38" s="5"/>
      <c r="E38" s="6"/>
      <c r="F38" s="5"/>
      <c r="G38" s="6"/>
      <c r="H38" s="6"/>
      <c r="I38" s="6"/>
      <c r="J38" s="6"/>
      <c r="K38" s="6"/>
      <c r="L38" s="6"/>
      <c r="M38" s="6"/>
      <c r="N38" s="5"/>
      <c r="O38" s="5"/>
    </row>
  </sheetData>
  <sheetProtection/>
  <autoFilter ref="A2:O18"/>
  <mergeCells count="8">
    <mergeCell ref="I15:I18"/>
    <mergeCell ref="K15:K18"/>
    <mergeCell ref="J15:J18"/>
    <mergeCell ref="H15:H18"/>
    <mergeCell ref="L15:L18"/>
    <mergeCell ref="M15:M18"/>
    <mergeCell ref="A1:O1"/>
    <mergeCell ref="L22:N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2015-10-29T12:30:10Z</dcterms:modified>
  <cp:category/>
  <cp:version/>
  <cp:contentType/>
  <cp:contentStatus/>
</cp:coreProperties>
</file>